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24226"/>
  <mc:AlternateContent xmlns:mc="http://schemas.openxmlformats.org/markup-compatibility/2006">
    <mc:Choice Requires="x15">
      <x15ac:absPath xmlns:x15ac="http://schemas.microsoft.com/office/spreadsheetml/2010/11/ac" url="C:\Users\tamburini\Desktop\"/>
    </mc:Choice>
  </mc:AlternateContent>
  <workbookProtection workbookPassword="C581" lockStructure="1"/>
  <bookViews>
    <workbookView xWindow="0" yWindow="0" windowWidth="23040" windowHeight="9192"/>
  </bookViews>
  <sheets>
    <sheet name="IstruzioniCompilazione" sheetId="2" r:id="rId1"/>
    <sheet name="Quadro sezioni" sheetId="14" r:id="rId2"/>
    <sheet name="Beneficiario" sheetId="8" r:id="rId3"/>
    <sheet name="Erogatori (imprese) pag 1" sheetId="4" r:id="rId4"/>
    <sheet name="Erogatori (imprese) pag 2" sheetId="11" r:id="rId5"/>
    <sheet name="Erogatori (imprese) pag 3" sheetId="12" r:id="rId6"/>
    <sheet name="Erogatori (imprese) pag 4" sheetId="13" r:id="rId7"/>
    <sheet name="Erogatori (pers.fisiche) pag 1" sheetId="9" r:id="rId8"/>
    <sheet name="Erogatori (pers.fisiche) pag 2" sheetId="10" r:id="rId9"/>
    <sheet name="Contenuto" sheetId="15" state="hidden" r:id="rId10"/>
  </sheets>
  <definedNames>
    <definedName name="_xlnm.Print_Area" localSheetId="2">Beneficiario!$A$1:$J$35</definedName>
    <definedName name="_xlnm.Print_Area" localSheetId="3">'Erogatori (imprese) pag 1'!$A$1:$K$29</definedName>
    <definedName name="_xlnm.Print_Area" localSheetId="4">'Erogatori (imprese) pag 2'!$A$1:$K$29</definedName>
    <definedName name="_xlnm.Print_Area" localSheetId="5">'Erogatori (imprese) pag 3'!$A$1:$K$29</definedName>
    <definedName name="_xlnm.Print_Area" localSheetId="6">'Erogatori (imprese) pag 4'!$A$1:$K$29</definedName>
    <definedName name="_xlnm.Print_Area" localSheetId="7">'Erogatori (pers.fisiche) pag 1'!$A$1:$L$29</definedName>
    <definedName name="_xlnm.Print_Area" localSheetId="8">'Erogatori (pers.fisiche) pag 2'!$A$1:$L$29</definedName>
    <definedName name="_xlnm.Print_Area" localSheetId="0">IstruzioniCompilazione!$B$2:$J$70</definedName>
    <definedName name="_xlnm.Print_Titles" localSheetId="3">'Erogatori (imprese) pag 1'!$1:$3</definedName>
    <definedName name="_xlnm.Print_Titles" localSheetId="4">'Erogatori (imprese) pag 2'!$1:$3</definedName>
    <definedName name="_xlnm.Print_Titles" localSheetId="5">'Erogatori (imprese) pag 3'!$1:$3</definedName>
    <definedName name="_xlnm.Print_Titles" localSheetId="6">'Erogatori (imprese) pag 4'!$1:$3</definedName>
    <definedName name="_xlnm.Print_Titles" localSheetId="7">'Erogatori (pers.fisiche) pag 1'!$1:$3</definedName>
    <definedName name="_xlnm.Print_Titles" localSheetId="8">'Erogatori (pers.fisiche) pag 2'!$1:$3</definedName>
  </definedNames>
  <calcPr calcId="162913"/>
</workbook>
</file>

<file path=xl/calcChain.xml><?xml version="1.0" encoding="utf-8"?>
<calcChain xmlns="http://schemas.openxmlformats.org/spreadsheetml/2006/main">
  <c r="A1" i="8" l="1"/>
  <c r="A29" i="8" l="1"/>
  <c r="AK5" i="15" l="1"/>
  <c r="AJ5" i="15"/>
  <c r="AH5" i="15"/>
  <c r="AG5" i="15"/>
  <c r="AF5" i="15"/>
  <c r="AE5" i="15"/>
  <c r="AD5" i="15"/>
  <c r="AC5" i="15"/>
  <c r="AB5" i="15"/>
  <c r="AA5" i="15"/>
  <c r="Z5" i="15"/>
  <c r="Y5" i="15"/>
  <c r="X5" i="15"/>
  <c r="W5" i="15"/>
  <c r="Q5" i="15"/>
  <c r="S5" i="15" s="1"/>
  <c r="M5" i="15"/>
  <c r="L5" i="15"/>
  <c r="K5" i="15"/>
  <c r="J5" i="15"/>
  <c r="C5" i="15"/>
  <c r="AK4" i="15"/>
  <c r="AJ4" i="15"/>
  <c r="AH4" i="15"/>
  <c r="AG4" i="15"/>
  <c r="AF4" i="15"/>
  <c r="AE4" i="15"/>
  <c r="AD4" i="15"/>
  <c r="AC4" i="15"/>
  <c r="AB4" i="15"/>
  <c r="AA4" i="15"/>
  <c r="Z4" i="15"/>
  <c r="Y4" i="15"/>
  <c r="X4" i="15"/>
  <c r="W4" i="15"/>
  <c r="Q4" i="15"/>
  <c r="S4" i="15" s="1"/>
  <c r="M4" i="15"/>
  <c r="L4" i="15"/>
  <c r="K4" i="15"/>
  <c r="J4" i="15"/>
  <c r="C4" i="15"/>
  <c r="L4" i="4"/>
  <c r="M4" i="4"/>
  <c r="L5" i="4"/>
  <c r="M5" i="4"/>
  <c r="N5" i="4"/>
  <c r="N6" i="4"/>
  <c r="W153" i="15"/>
  <c r="W152" i="15"/>
  <c r="W151" i="15"/>
  <c r="W150" i="15"/>
  <c r="W149" i="15"/>
  <c r="W148" i="15"/>
  <c r="W147" i="15"/>
  <c r="W146" i="15"/>
  <c r="W145" i="15"/>
  <c r="W144" i="15"/>
  <c r="W143" i="15"/>
  <c r="W142" i="15"/>
  <c r="W141" i="15"/>
  <c r="W140" i="15"/>
  <c r="W139" i="15"/>
  <c r="W138" i="15"/>
  <c r="W137" i="15"/>
  <c r="W136" i="15"/>
  <c r="W135" i="15"/>
  <c r="W134" i="15"/>
  <c r="W133" i="15"/>
  <c r="W132" i="15"/>
  <c r="W131" i="15"/>
  <c r="W130" i="15"/>
  <c r="W129" i="15"/>
  <c r="W128" i="15"/>
  <c r="W127" i="15"/>
  <c r="W126" i="15"/>
  <c r="W125" i="15"/>
  <c r="W124" i="15"/>
  <c r="W123" i="15"/>
  <c r="W122" i="15"/>
  <c r="W121" i="15"/>
  <c r="W120" i="15"/>
  <c r="W119" i="15"/>
  <c r="W118" i="15"/>
  <c r="W117" i="15"/>
  <c r="W116" i="15"/>
  <c r="W115" i="15"/>
  <c r="W114" i="15"/>
  <c r="W113" i="15"/>
  <c r="W112" i="15"/>
  <c r="W111" i="15"/>
  <c r="W110" i="15"/>
  <c r="W109" i="15"/>
  <c r="W108" i="15"/>
  <c r="W107" i="15"/>
  <c r="W106" i="15"/>
  <c r="W105" i="15"/>
  <c r="W104" i="15"/>
  <c r="W103" i="15"/>
  <c r="W102" i="15"/>
  <c r="W101" i="15"/>
  <c r="W100" i="15"/>
  <c r="W99" i="15"/>
  <c r="W98" i="15"/>
  <c r="W97" i="15"/>
  <c r="W96" i="15"/>
  <c r="W95" i="15"/>
  <c r="W94" i="15"/>
  <c r="W93" i="15"/>
  <c r="W92" i="15"/>
  <c r="W91" i="15"/>
  <c r="W90" i="15"/>
  <c r="W89" i="15"/>
  <c r="W88" i="15"/>
  <c r="W87" i="15"/>
  <c r="W86" i="15"/>
  <c r="W85" i="15"/>
  <c r="W84" i="15"/>
  <c r="W83" i="15"/>
  <c r="W82" i="15"/>
  <c r="W81" i="15"/>
  <c r="W80" i="15"/>
  <c r="W79" i="15"/>
  <c r="W78" i="15"/>
  <c r="W77" i="15"/>
  <c r="W76" i="15"/>
  <c r="W75" i="15"/>
  <c r="W74" i="15"/>
  <c r="W73" i="15"/>
  <c r="W72" i="15"/>
  <c r="W71" i="15"/>
  <c r="W70" i="15"/>
  <c r="W69" i="15"/>
  <c r="W68" i="15"/>
  <c r="W67" i="15"/>
  <c r="W66" i="15"/>
  <c r="W65" i="15"/>
  <c r="W64" i="15"/>
  <c r="W63" i="15"/>
  <c r="W62" i="15"/>
  <c r="W61" i="15"/>
  <c r="W60" i="15"/>
  <c r="W59" i="15"/>
  <c r="W58" i="15"/>
  <c r="W57" i="15"/>
  <c r="W56" i="15"/>
  <c r="W55" i="15"/>
  <c r="W54" i="15"/>
  <c r="W53" i="15"/>
  <c r="W52" i="15"/>
  <c r="W51" i="15"/>
  <c r="W50" i="15"/>
  <c r="W49" i="15"/>
  <c r="W48" i="15"/>
  <c r="W47" i="15"/>
  <c r="W46" i="15"/>
  <c r="W45" i="15"/>
  <c r="W44" i="15"/>
  <c r="W43" i="15"/>
  <c r="W42" i="15"/>
  <c r="W41" i="15"/>
  <c r="W40" i="15"/>
  <c r="W39" i="15"/>
  <c r="W38" i="15"/>
  <c r="W37" i="15"/>
  <c r="W36" i="15"/>
  <c r="W35" i="15"/>
  <c r="W34" i="15"/>
  <c r="W33" i="15"/>
  <c r="W32" i="15"/>
  <c r="W31" i="15"/>
  <c r="W30" i="15"/>
  <c r="W29" i="15"/>
  <c r="W28" i="15"/>
  <c r="W27" i="15"/>
  <c r="W26" i="15"/>
  <c r="W25" i="15"/>
  <c r="W24" i="15"/>
  <c r="W23" i="15"/>
  <c r="W22" i="15"/>
  <c r="W21" i="15"/>
  <c r="W20" i="15"/>
  <c r="W19" i="15"/>
  <c r="W18" i="15"/>
  <c r="W17" i="15"/>
  <c r="W16" i="15"/>
  <c r="W15" i="15"/>
  <c r="W14" i="15"/>
  <c r="W13" i="15"/>
  <c r="W12" i="15"/>
  <c r="W11" i="15"/>
  <c r="W10" i="15"/>
  <c r="W9" i="15"/>
  <c r="W8" i="15"/>
  <c r="W7" i="15"/>
  <c r="W6" i="15"/>
  <c r="AK153" i="15"/>
  <c r="AK152" i="15"/>
  <c r="AK151" i="15"/>
  <c r="AK150" i="15"/>
  <c r="AK149" i="15"/>
  <c r="AK148" i="15"/>
  <c r="AK147" i="15"/>
  <c r="AK146" i="15"/>
  <c r="AK145" i="15"/>
  <c r="AK144" i="15"/>
  <c r="AK143" i="15"/>
  <c r="AK142" i="15"/>
  <c r="AK141" i="15"/>
  <c r="AK140" i="15"/>
  <c r="AK139" i="15"/>
  <c r="AK138" i="15"/>
  <c r="AK137" i="15"/>
  <c r="AK136" i="15"/>
  <c r="AK135" i="15"/>
  <c r="AK134" i="15"/>
  <c r="AK133" i="15"/>
  <c r="AK132" i="15"/>
  <c r="AK131" i="15"/>
  <c r="AK130" i="15"/>
  <c r="AK129" i="15"/>
  <c r="O28" i="10"/>
  <c r="O27" i="10"/>
  <c r="O26" i="10"/>
  <c r="O25" i="10"/>
  <c r="O24" i="10"/>
  <c r="O23" i="10"/>
  <c r="O22" i="10"/>
  <c r="O21" i="10"/>
  <c r="O20" i="10"/>
  <c r="O19" i="10"/>
  <c r="O18" i="10"/>
  <c r="O17" i="10"/>
  <c r="O16" i="10"/>
  <c r="O15" i="10"/>
  <c r="O14" i="10"/>
  <c r="O13" i="10"/>
  <c r="O12" i="10"/>
  <c r="O11" i="10"/>
  <c r="O10" i="10"/>
  <c r="O9" i="10"/>
  <c r="O8" i="10"/>
  <c r="O7" i="10"/>
  <c r="O6" i="10"/>
  <c r="O5" i="10"/>
  <c r="O28" i="9"/>
  <c r="O27" i="9"/>
  <c r="O26" i="9"/>
  <c r="P26" i="9" s="1"/>
  <c r="O25" i="9"/>
  <c r="O24" i="9"/>
  <c r="O23" i="9"/>
  <c r="O22" i="9"/>
  <c r="O21" i="9"/>
  <c r="O20" i="9"/>
  <c r="O19" i="9"/>
  <c r="O18" i="9"/>
  <c r="O17" i="9"/>
  <c r="O16" i="9"/>
  <c r="O15" i="9"/>
  <c r="O14" i="9"/>
  <c r="O13" i="9"/>
  <c r="O12" i="9"/>
  <c r="O11" i="9"/>
  <c r="O10" i="9"/>
  <c r="O9" i="9"/>
  <c r="O8" i="9"/>
  <c r="O7" i="9"/>
  <c r="O6" i="9"/>
  <c r="O5" i="9"/>
  <c r="N28" i="13"/>
  <c r="N27" i="13"/>
  <c r="N26" i="13"/>
  <c r="N25" i="13"/>
  <c r="N24" i="13"/>
  <c r="N23" i="13"/>
  <c r="N22" i="13"/>
  <c r="N21" i="13"/>
  <c r="N20" i="13"/>
  <c r="N19" i="13"/>
  <c r="N18" i="13"/>
  <c r="O18" i="13" s="1"/>
  <c r="N17" i="13"/>
  <c r="N16" i="13"/>
  <c r="N15" i="13"/>
  <c r="N14" i="13"/>
  <c r="N13" i="13"/>
  <c r="N12" i="13"/>
  <c r="N11" i="13"/>
  <c r="N10" i="13"/>
  <c r="N9" i="13"/>
  <c r="N8" i="13"/>
  <c r="N7" i="13"/>
  <c r="N6" i="13"/>
  <c r="N5" i="13"/>
  <c r="N28" i="12"/>
  <c r="N27" i="12"/>
  <c r="N26" i="12"/>
  <c r="N25" i="12"/>
  <c r="N24" i="12"/>
  <c r="N23" i="12"/>
  <c r="N22" i="12"/>
  <c r="N21" i="12"/>
  <c r="N20" i="12"/>
  <c r="N19" i="12"/>
  <c r="N18" i="12"/>
  <c r="N17" i="12"/>
  <c r="N16" i="12"/>
  <c r="N15" i="12"/>
  <c r="N14" i="12"/>
  <c r="N13" i="12"/>
  <c r="N12" i="12"/>
  <c r="N11" i="12"/>
  <c r="N10" i="12"/>
  <c r="N9" i="12"/>
  <c r="N8" i="12"/>
  <c r="N7" i="12"/>
  <c r="N6" i="12"/>
  <c r="N5" i="12"/>
  <c r="N28" i="11"/>
  <c r="N27" i="11"/>
  <c r="N26" i="11"/>
  <c r="N25" i="11"/>
  <c r="N24" i="11"/>
  <c r="N23" i="11"/>
  <c r="N22" i="11"/>
  <c r="N21" i="11"/>
  <c r="N20" i="11"/>
  <c r="N19" i="11"/>
  <c r="N18" i="11"/>
  <c r="N17" i="11"/>
  <c r="N16" i="11"/>
  <c r="N15" i="11"/>
  <c r="N14" i="11"/>
  <c r="N13" i="11"/>
  <c r="N12" i="11"/>
  <c r="N11" i="11"/>
  <c r="N10" i="11"/>
  <c r="N9" i="11"/>
  <c r="N8" i="11"/>
  <c r="N7" i="11"/>
  <c r="N6" i="11"/>
  <c r="N5" i="11"/>
  <c r="N28" i="4"/>
  <c r="N27" i="4"/>
  <c r="N26" i="4"/>
  <c r="N25" i="4"/>
  <c r="N24" i="4"/>
  <c r="N23" i="4"/>
  <c r="N22" i="4"/>
  <c r="N21" i="4"/>
  <c r="N20" i="4"/>
  <c r="N19" i="4"/>
  <c r="N18" i="4"/>
  <c r="N17" i="4"/>
  <c r="N16" i="4"/>
  <c r="N15" i="4"/>
  <c r="N14" i="4"/>
  <c r="N13" i="4"/>
  <c r="N12" i="4"/>
  <c r="N11" i="4"/>
  <c r="N10" i="4"/>
  <c r="N9" i="4"/>
  <c r="N8" i="4"/>
  <c r="N7" i="4"/>
  <c r="AM153" i="15"/>
  <c r="AM152" i="15"/>
  <c r="AM151" i="15"/>
  <c r="AM150" i="15"/>
  <c r="AM149" i="15"/>
  <c r="AM148" i="15"/>
  <c r="AM147" i="15"/>
  <c r="AM146" i="15"/>
  <c r="AM145" i="15"/>
  <c r="AM144" i="15"/>
  <c r="AM143" i="15"/>
  <c r="AM142" i="15"/>
  <c r="AM141" i="15"/>
  <c r="AM140" i="15"/>
  <c r="AM139" i="15"/>
  <c r="AM138" i="15"/>
  <c r="AM137" i="15"/>
  <c r="AM136" i="15"/>
  <c r="AM135" i="15"/>
  <c r="AM134" i="15"/>
  <c r="AM133" i="15"/>
  <c r="AM132" i="15"/>
  <c r="AM131" i="15"/>
  <c r="AM130" i="15"/>
  <c r="AM129" i="15"/>
  <c r="AM128" i="15"/>
  <c r="AM127" i="15"/>
  <c r="AM126" i="15"/>
  <c r="AM125" i="15"/>
  <c r="AM124" i="15"/>
  <c r="AM123" i="15"/>
  <c r="AM122" i="15"/>
  <c r="AM121" i="15"/>
  <c r="AM120" i="15"/>
  <c r="AM119" i="15"/>
  <c r="AM118" i="15"/>
  <c r="AM117" i="15"/>
  <c r="AM116" i="15"/>
  <c r="AM115" i="15"/>
  <c r="AM114" i="15"/>
  <c r="AM113" i="15"/>
  <c r="AM112" i="15"/>
  <c r="AM111" i="15"/>
  <c r="AM110" i="15"/>
  <c r="AM109" i="15"/>
  <c r="AM108" i="15"/>
  <c r="AM107" i="15"/>
  <c r="AM106" i="15"/>
  <c r="AM105" i="15"/>
  <c r="AM104" i="15"/>
  <c r="Q153" i="15"/>
  <c r="S153" i="15" s="1"/>
  <c r="Q152" i="15"/>
  <c r="S152" i="15"/>
  <c r="Q151" i="15"/>
  <c r="S151" i="15" s="1"/>
  <c r="Q150" i="15"/>
  <c r="S150" i="15" s="1"/>
  <c r="Q149" i="15"/>
  <c r="S149" i="15" s="1"/>
  <c r="Q148" i="15"/>
  <c r="S148" i="15"/>
  <c r="Q147" i="15"/>
  <c r="S147" i="15"/>
  <c r="Q146" i="15"/>
  <c r="S146" i="15" s="1"/>
  <c r="Q145" i="15"/>
  <c r="S145" i="15" s="1"/>
  <c r="Q144" i="15"/>
  <c r="S144" i="15" s="1"/>
  <c r="Q143" i="15"/>
  <c r="S143" i="15"/>
  <c r="Q142" i="15"/>
  <c r="S142" i="15" s="1"/>
  <c r="Q141" i="15"/>
  <c r="S141" i="15" s="1"/>
  <c r="Q140" i="15"/>
  <c r="S140" i="15" s="1"/>
  <c r="Q139" i="15"/>
  <c r="S139" i="15" s="1"/>
  <c r="Q138" i="15"/>
  <c r="S138" i="15" s="1"/>
  <c r="Q137" i="15"/>
  <c r="S137" i="15" s="1"/>
  <c r="Q136" i="15"/>
  <c r="S136" i="15"/>
  <c r="Q135" i="15"/>
  <c r="S135" i="15" s="1"/>
  <c r="Q134" i="15"/>
  <c r="S134" i="15" s="1"/>
  <c r="Q133" i="15"/>
  <c r="S133" i="15" s="1"/>
  <c r="Q132" i="15"/>
  <c r="S132" i="15"/>
  <c r="Q131" i="15"/>
  <c r="S131" i="15"/>
  <c r="Q130" i="15"/>
  <c r="S130" i="15" s="1"/>
  <c r="Q129" i="15"/>
  <c r="S129" i="15" s="1"/>
  <c r="M153" i="15"/>
  <c r="M152" i="15"/>
  <c r="M151" i="15"/>
  <c r="M150" i="15"/>
  <c r="M149" i="15"/>
  <c r="M148" i="15"/>
  <c r="M147" i="15"/>
  <c r="M146" i="15"/>
  <c r="M145" i="15"/>
  <c r="M144" i="15"/>
  <c r="M143" i="15"/>
  <c r="M142" i="15"/>
  <c r="M141" i="15"/>
  <c r="M140" i="15"/>
  <c r="M139" i="15"/>
  <c r="M138" i="15"/>
  <c r="M137" i="15"/>
  <c r="M136" i="15"/>
  <c r="M135" i="15"/>
  <c r="M134" i="15"/>
  <c r="M133" i="15"/>
  <c r="M132" i="15"/>
  <c r="M131" i="15"/>
  <c r="M130" i="15"/>
  <c r="M129" i="15"/>
  <c r="L153" i="15"/>
  <c r="L152" i="15"/>
  <c r="L151" i="15"/>
  <c r="L150" i="15"/>
  <c r="L149" i="15"/>
  <c r="L148" i="15"/>
  <c r="L147" i="15"/>
  <c r="L146" i="15"/>
  <c r="L145" i="15"/>
  <c r="L144" i="15"/>
  <c r="L143" i="15"/>
  <c r="L142" i="15"/>
  <c r="L141" i="15"/>
  <c r="L140" i="15"/>
  <c r="L139" i="15"/>
  <c r="L138" i="15"/>
  <c r="L137" i="15"/>
  <c r="L136" i="15"/>
  <c r="L135" i="15"/>
  <c r="L134" i="15"/>
  <c r="L133" i="15"/>
  <c r="L132" i="15"/>
  <c r="L131" i="15"/>
  <c r="L130" i="15"/>
  <c r="L129" i="15"/>
  <c r="K153" i="15"/>
  <c r="K152" i="15"/>
  <c r="K151" i="15"/>
  <c r="K150" i="15"/>
  <c r="K149" i="15"/>
  <c r="K148" i="15"/>
  <c r="K147" i="15"/>
  <c r="K146" i="15"/>
  <c r="K145" i="15"/>
  <c r="K144" i="15"/>
  <c r="K143" i="15"/>
  <c r="K142" i="15"/>
  <c r="K141" i="15"/>
  <c r="K140" i="15"/>
  <c r="K139" i="15"/>
  <c r="K138" i="15"/>
  <c r="K137" i="15"/>
  <c r="K136" i="15"/>
  <c r="K135" i="15"/>
  <c r="K134" i="15"/>
  <c r="K133" i="15"/>
  <c r="K132" i="15"/>
  <c r="K131" i="15"/>
  <c r="K130" i="15"/>
  <c r="K129" i="15"/>
  <c r="J153" i="15"/>
  <c r="J152" i="15"/>
  <c r="J151" i="15"/>
  <c r="J150" i="15"/>
  <c r="J149" i="15"/>
  <c r="J148" i="15"/>
  <c r="J147" i="15"/>
  <c r="J146" i="15"/>
  <c r="J145" i="15"/>
  <c r="J144" i="15"/>
  <c r="J143" i="15"/>
  <c r="J142" i="15"/>
  <c r="J141" i="15"/>
  <c r="J140" i="15"/>
  <c r="J139" i="15"/>
  <c r="J138" i="15"/>
  <c r="J137" i="15"/>
  <c r="J136" i="15"/>
  <c r="J135" i="15"/>
  <c r="J134" i="15"/>
  <c r="J133" i="15"/>
  <c r="J132" i="15"/>
  <c r="J131" i="15"/>
  <c r="J130" i="15"/>
  <c r="J129" i="15"/>
  <c r="J128" i="15"/>
  <c r="J127" i="15"/>
  <c r="J126" i="15"/>
  <c r="J125" i="15"/>
  <c r="J124" i="15"/>
  <c r="J123" i="15"/>
  <c r="J122" i="15"/>
  <c r="J121" i="15"/>
  <c r="J120" i="15"/>
  <c r="J119" i="15"/>
  <c r="J118" i="15"/>
  <c r="J117" i="15"/>
  <c r="J116" i="15"/>
  <c r="J115" i="15"/>
  <c r="J114" i="15"/>
  <c r="J113" i="15"/>
  <c r="J112" i="15"/>
  <c r="J111" i="15"/>
  <c r="J110" i="15"/>
  <c r="J109" i="15"/>
  <c r="J108" i="15"/>
  <c r="J107" i="15"/>
  <c r="J106" i="15"/>
  <c r="J105" i="15"/>
  <c r="J104" i="15"/>
  <c r="AF28" i="10"/>
  <c r="AE28" i="10"/>
  <c r="W28" i="10" s="1"/>
  <c r="AD28" i="10"/>
  <c r="U28" i="10" s="1"/>
  <c r="AC28" i="10"/>
  <c r="S28" i="10" s="1"/>
  <c r="AB28" i="10"/>
  <c r="AF27" i="10"/>
  <c r="Y27" i="10" s="1"/>
  <c r="AE27" i="10"/>
  <c r="W27" i="10" s="1"/>
  <c r="AD27" i="10"/>
  <c r="U27" i="10" s="1"/>
  <c r="AC27" i="10"/>
  <c r="S27" i="10" s="1"/>
  <c r="AB27" i="10"/>
  <c r="AF26" i="10"/>
  <c r="AE26" i="10"/>
  <c r="W26" i="10" s="1"/>
  <c r="AD26" i="10"/>
  <c r="U26" i="10" s="1"/>
  <c r="AC26" i="10"/>
  <c r="S26" i="10" s="1"/>
  <c r="AB26" i="10"/>
  <c r="AF25" i="10"/>
  <c r="Y25" i="10" s="1"/>
  <c r="AE25" i="10"/>
  <c r="AD25" i="10"/>
  <c r="AC25" i="10"/>
  <c r="S25" i="10" s="1"/>
  <c r="AB25" i="10"/>
  <c r="AF24" i="10"/>
  <c r="Y24" i="10" s="1"/>
  <c r="AE24" i="10"/>
  <c r="W24" i="10" s="1"/>
  <c r="AD24" i="10"/>
  <c r="AC24" i="10"/>
  <c r="S24" i="10" s="1"/>
  <c r="AB24" i="10"/>
  <c r="AF23" i="10"/>
  <c r="Y23" i="10" s="1"/>
  <c r="AE23" i="10"/>
  <c r="W23" i="10" s="1"/>
  <c r="AD23" i="10"/>
  <c r="U23" i="10" s="1"/>
  <c r="AC23" i="10"/>
  <c r="S23" i="10" s="1"/>
  <c r="Z23" i="10" s="1"/>
  <c r="AB23" i="10"/>
  <c r="AF22" i="10"/>
  <c r="AE22" i="10"/>
  <c r="W22" i="10" s="1"/>
  <c r="AD22" i="10"/>
  <c r="U22" i="10" s="1"/>
  <c r="AC22" i="10"/>
  <c r="S22" i="10" s="1"/>
  <c r="AB22" i="10"/>
  <c r="AF21" i="10"/>
  <c r="Y21" i="10" s="1"/>
  <c r="AE21" i="10"/>
  <c r="W21" i="10" s="1"/>
  <c r="AD21" i="10"/>
  <c r="U21" i="10" s="1"/>
  <c r="AC21" i="10"/>
  <c r="S21" i="10" s="1"/>
  <c r="AB21" i="10"/>
  <c r="AF20" i="10"/>
  <c r="Y20" i="10" s="1"/>
  <c r="AE20" i="10"/>
  <c r="AD20" i="10"/>
  <c r="U20" i="10"/>
  <c r="AC20" i="10"/>
  <c r="S20" i="10" s="1"/>
  <c r="AB20" i="10"/>
  <c r="AF19" i="10"/>
  <c r="Y19" i="10" s="1"/>
  <c r="AE19" i="10"/>
  <c r="W19" i="10" s="1"/>
  <c r="AD19" i="10"/>
  <c r="U19" i="10" s="1"/>
  <c r="AC19" i="10"/>
  <c r="S19" i="10" s="1"/>
  <c r="AB19" i="10"/>
  <c r="AF18" i="10"/>
  <c r="Y18" i="10" s="1"/>
  <c r="AE18" i="10"/>
  <c r="W18" i="10" s="1"/>
  <c r="AD18" i="10"/>
  <c r="AC18" i="10"/>
  <c r="AB18" i="10"/>
  <c r="AF17" i="10"/>
  <c r="AE17" i="10"/>
  <c r="W17" i="10" s="1"/>
  <c r="AD17" i="10"/>
  <c r="U17" i="10" s="1"/>
  <c r="AC17" i="10"/>
  <c r="S17" i="10" s="1"/>
  <c r="AB17" i="10"/>
  <c r="AF16" i="10"/>
  <c r="Y16" i="10"/>
  <c r="AE16" i="10"/>
  <c r="AD16" i="10"/>
  <c r="AC16" i="10"/>
  <c r="S16" i="10" s="1"/>
  <c r="AB16" i="10"/>
  <c r="AF15" i="10"/>
  <c r="Y15" i="10" s="1"/>
  <c r="AE15" i="10"/>
  <c r="W15" i="10" s="1"/>
  <c r="AD15" i="10"/>
  <c r="AC15" i="10"/>
  <c r="S15" i="10" s="1"/>
  <c r="Z15" i="10" s="1"/>
  <c r="AB15" i="10"/>
  <c r="AF14" i="10"/>
  <c r="AE14" i="10"/>
  <c r="W14" i="10"/>
  <c r="AD14" i="10"/>
  <c r="U14" i="10" s="1"/>
  <c r="AC14" i="10"/>
  <c r="AB14" i="10"/>
  <c r="AF13" i="10"/>
  <c r="AE13" i="10"/>
  <c r="AD13" i="10"/>
  <c r="U13" i="10" s="1"/>
  <c r="AC13" i="10"/>
  <c r="AB13" i="10"/>
  <c r="AF12" i="10"/>
  <c r="Y12" i="10"/>
  <c r="AE12" i="10"/>
  <c r="AD12" i="10"/>
  <c r="U12" i="10" s="1"/>
  <c r="AC12" i="10"/>
  <c r="S12" i="10" s="1"/>
  <c r="AB12" i="10"/>
  <c r="AF11" i="10"/>
  <c r="AE11" i="10"/>
  <c r="W11" i="10" s="1"/>
  <c r="AD11" i="10"/>
  <c r="U11" i="10"/>
  <c r="AC11" i="10"/>
  <c r="S11" i="10" s="1"/>
  <c r="AB11" i="10"/>
  <c r="AF10" i="10"/>
  <c r="AE10" i="10"/>
  <c r="AD10" i="10"/>
  <c r="U10" i="10" s="1"/>
  <c r="Z10" i="10" s="1"/>
  <c r="AC10" i="10"/>
  <c r="AB10" i="10"/>
  <c r="AF9" i="10"/>
  <c r="Y9" i="10" s="1"/>
  <c r="AE9" i="10"/>
  <c r="AD9" i="10"/>
  <c r="AC9" i="10"/>
  <c r="S9" i="10" s="1"/>
  <c r="AB9" i="10"/>
  <c r="AF8" i="10"/>
  <c r="Y8" i="10" s="1"/>
  <c r="Z8" i="10" s="1"/>
  <c r="AE8" i="10"/>
  <c r="W8" i="10" s="1"/>
  <c r="AD8" i="10"/>
  <c r="AC8" i="10"/>
  <c r="AB8" i="10"/>
  <c r="AF7" i="10"/>
  <c r="Y7" i="10"/>
  <c r="AE7" i="10"/>
  <c r="W7" i="10"/>
  <c r="AD7" i="10"/>
  <c r="U7" i="10" s="1"/>
  <c r="AC7" i="10"/>
  <c r="AB7" i="10"/>
  <c r="AF6" i="10"/>
  <c r="AE6" i="10"/>
  <c r="W6" i="10" s="1"/>
  <c r="AD6" i="10"/>
  <c r="U6" i="10" s="1"/>
  <c r="AC6" i="10"/>
  <c r="S6" i="10"/>
  <c r="AB6" i="10"/>
  <c r="AF5" i="10"/>
  <c r="AE5" i="10"/>
  <c r="W5" i="10" s="1"/>
  <c r="AD5" i="10"/>
  <c r="U5" i="10" s="1"/>
  <c r="AC5" i="10"/>
  <c r="S5" i="10"/>
  <c r="AB5" i="10"/>
  <c r="Y28" i="10"/>
  <c r="X28" i="10"/>
  <c r="V28" i="10"/>
  <c r="T28" i="10"/>
  <c r="R28" i="10"/>
  <c r="X27" i="10"/>
  <c r="V27" i="10"/>
  <c r="T27" i="10"/>
  <c r="R27" i="10"/>
  <c r="Y26" i="10"/>
  <c r="X26" i="10"/>
  <c r="V26" i="10"/>
  <c r="T26" i="10"/>
  <c r="R26" i="10"/>
  <c r="X25" i="10"/>
  <c r="W25" i="10"/>
  <c r="V25" i="10"/>
  <c r="U25" i="10"/>
  <c r="T25" i="10"/>
  <c r="R25" i="10"/>
  <c r="X24" i="10"/>
  <c r="V24" i="10"/>
  <c r="U24" i="10"/>
  <c r="T24" i="10"/>
  <c r="R24" i="10"/>
  <c r="X23" i="10"/>
  <c r="V23" i="10"/>
  <c r="T23" i="10"/>
  <c r="R23" i="10"/>
  <c r="Y22" i="10"/>
  <c r="X22" i="10"/>
  <c r="V22" i="10"/>
  <c r="T22" i="10"/>
  <c r="R22" i="10"/>
  <c r="X21" i="10"/>
  <c r="V21" i="10"/>
  <c r="T21" i="10"/>
  <c r="R21" i="10"/>
  <c r="X20" i="10"/>
  <c r="W20" i="10"/>
  <c r="V20" i="10"/>
  <c r="T20" i="10"/>
  <c r="R20" i="10"/>
  <c r="X19" i="10"/>
  <c r="V19" i="10"/>
  <c r="T19" i="10"/>
  <c r="R19" i="10"/>
  <c r="X18" i="10"/>
  <c r="V18" i="10"/>
  <c r="U18" i="10"/>
  <c r="T18" i="10"/>
  <c r="S18" i="10"/>
  <c r="Z18" i="10" s="1"/>
  <c r="R18" i="10"/>
  <c r="Y17" i="10"/>
  <c r="X17" i="10"/>
  <c r="V17" i="10"/>
  <c r="T17" i="10"/>
  <c r="Z17" i="10" s="1"/>
  <c r="R17" i="10"/>
  <c r="X16" i="10"/>
  <c r="W16" i="10"/>
  <c r="V16" i="10"/>
  <c r="U16" i="10"/>
  <c r="T16" i="10"/>
  <c r="R16" i="10"/>
  <c r="X15" i="10"/>
  <c r="V15" i="10"/>
  <c r="U15" i="10"/>
  <c r="T15" i="10"/>
  <c r="R15" i="10"/>
  <c r="Y14" i="10"/>
  <c r="X14" i="10"/>
  <c r="V14" i="10"/>
  <c r="T14" i="10"/>
  <c r="S14" i="10"/>
  <c r="R14" i="10"/>
  <c r="Y13" i="10"/>
  <c r="X13" i="10"/>
  <c r="W13" i="10"/>
  <c r="V13" i="10"/>
  <c r="T13" i="10"/>
  <c r="S13" i="10"/>
  <c r="R13" i="10"/>
  <c r="X12" i="10"/>
  <c r="W12" i="10"/>
  <c r="V12" i="10"/>
  <c r="T12" i="10"/>
  <c r="R12" i="10"/>
  <c r="Y11" i="10"/>
  <c r="X11" i="10"/>
  <c r="V11" i="10"/>
  <c r="T11" i="10"/>
  <c r="R11" i="10"/>
  <c r="Y10" i="10"/>
  <c r="X10" i="10"/>
  <c r="W10" i="10"/>
  <c r="V10" i="10"/>
  <c r="T10" i="10"/>
  <c r="S10" i="10"/>
  <c r="R10" i="10"/>
  <c r="X9" i="10"/>
  <c r="W9" i="10"/>
  <c r="V9" i="10"/>
  <c r="U9" i="10"/>
  <c r="T9" i="10"/>
  <c r="R9" i="10"/>
  <c r="X8" i="10"/>
  <c r="V8" i="10"/>
  <c r="U8" i="10"/>
  <c r="T8" i="10"/>
  <c r="S8" i="10"/>
  <c r="R8" i="10"/>
  <c r="X7" i="10"/>
  <c r="V7" i="10"/>
  <c r="T7" i="10"/>
  <c r="S7" i="10"/>
  <c r="R7" i="10"/>
  <c r="Y6" i="10"/>
  <c r="X6" i="10"/>
  <c r="V6" i="10"/>
  <c r="T6" i="10"/>
  <c r="R6" i="10"/>
  <c r="Y5" i="10"/>
  <c r="X5" i="10"/>
  <c r="V5" i="10"/>
  <c r="T5" i="10"/>
  <c r="R5" i="10"/>
  <c r="N28" i="10"/>
  <c r="M28" i="10"/>
  <c r="P28" i="10" s="1"/>
  <c r="N27" i="10"/>
  <c r="M27" i="10"/>
  <c r="N26" i="10"/>
  <c r="M26" i="10"/>
  <c r="P26" i="10" s="1"/>
  <c r="N25" i="10"/>
  <c r="M25" i="10"/>
  <c r="N24" i="10"/>
  <c r="M24" i="10"/>
  <c r="P24" i="10" s="1"/>
  <c r="N23" i="10"/>
  <c r="M23" i="10"/>
  <c r="N22" i="10"/>
  <c r="M22" i="10"/>
  <c r="P22" i="10" s="1"/>
  <c r="N21" i="10"/>
  <c r="M21" i="10"/>
  <c r="P21" i="10"/>
  <c r="N20" i="10"/>
  <c r="P20" i="10" s="1"/>
  <c r="M20" i="10"/>
  <c r="N19" i="10"/>
  <c r="M19" i="10"/>
  <c r="P19" i="10"/>
  <c r="N18" i="10"/>
  <c r="M18" i="10"/>
  <c r="N17" i="10"/>
  <c r="P17" i="10" s="1"/>
  <c r="M17" i="10"/>
  <c r="N16" i="10"/>
  <c r="M16" i="10"/>
  <c r="P16" i="10" s="1"/>
  <c r="N15" i="10"/>
  <c r="M15" i="10"/>
  <c r="N14" i="10"/>
  <c r="M14" i="10"/>
  <c r="P14" i="10" s="1"/>
  <c r="N13" i="10"/>
  <c r="M13" i="10"/>
  <c r="P13" i="10"/>
  <c r="N12" i="10"/>
  <c r="M12" i="10"/>
  <c r="N11" i="10"/>
  <c r="M11" i="10"/>
  <c r="P11" i="10"/>
  <c r="N10" i="10"/>
  <c r="M10" i="10"/>
  <c r="N9" i="10"/>
  <c r="M9" i="10"/>
  <c r="P9" i="10" s="1"/>
  <c r="N8" i="10"/>
  <c r="M8" i="10"/>
  <c r="N7" i="10"/>
  <c r="M7" i="10"/>
  <c r="N6" i="10"/>
  <c r="M6" i="10"/>
  <c r="N5" i="10"/>
  <c r="M5" i="10"/>
  <c r="P5" i="10" s="1"/>
  <c r="AF4" i="10"/>
  <c r="Y4" i="10" s="1"/>
  <c r="AE4" i="10"/>
  <c r="W4" i="10"/>
  <c r="AD4" i="10"/>
  <c r="U4" i="10" s="1"/>
  <c r="AC4" i="10"/>
  <c r="S4" i="10"/>
  <c r="AB4" i="10"/>
  <c r="X4" i="10"/>
  <c r="V4" i="10"/>
  <c r="T4" i="10"/>
  <c r="R4" i="10"/>
  <c r="N4" i="10"/>
  <c r="M4" i="10"/>
  <c r="M28" i="13"/>
  <c r="L28" i="13"/>
  <c r="O28" i="13" s="1"/>
  <c r="M27" i="13"/>
  <c r="L27" i="13"/>
  <c r="M26" i="13"/>
  <c r="L26" i="13"/>
  <c r="O26" i="13" s="1"/>
  <c r="M25" i="13"/>
  <c r="L25" i="13"/>
  <c r="M24" i="13"/>
  <c r="L24" i="13"/>
  <c r="O24" i="13" s="1"/>
  <c r="M23" i="13"/>
  <c r="L23" i="13"/>
  <c r="M22" i="13"/>
  <c r="O22" i="13" s="1"/>
  <c r="L22" i="13"/>
  <c r="M21" i="13"/>
  <c r="L21" i="13"/>
  <c r="O21" i="13"/>
  <c r="M20" i="13"/>
  <c r="L20" i="13"/>
  <c r="M19" i="13"/>
  <c r="L19" i="13"/>
  <c r="O19" i="13" s="1"/>
  <c r="M18" i="13"/>
  <c r="L18" i="13"/>
  <c r="M17" i="13"/>
  <c r="L17" i="13"/>
  <c r="O17" i="13" s="1"/>
  <c r="M16" i="13"/>
  <c r="O16" i="13" s="1"/>
  <c r="L16" i="13"/>
  <c r="M15" i="13"/>
  <c r="L15" i="13"/>
  <c r="O15" i="13" s="1"/>
  <c r="M14" i="13"/>
  <c r="L14" i="13"/>
  <c r="M13" i="13"/>
  <c r="L13" i="13"/>
  <c r="O13" i="13" s="1"/>
  <c r="M12" i="13"/>
  <c r="O12" i="13" s="1"/>
  <c r="L12" i="13"/>
  <c r="M11" i="13"/>
  <c r="L11" i="13"/>
  <c r="M10" i="13"/>
  <c r="L10" i="13"/>
  <c r="O10" i="13" s="1"/>
  <c r="M9" i="13"/>
  <c r="L9" i="13"/>
  <c r="O9" i="13" s="1"/>
  <c r="M8" i="13"/>
  <c r="L8" i="13"/>
  <c r="O8" i="13" s="1"/>
  <c r="M7" i="13"/>
  <c r="L7" i="13"/>
  <c r="O7" i="13" s="1"/>
  <c r="M6" i="13"/>
  <c r="L6" i="13"/>
  <c r="O6" i="13" s="1"/>
  <c r="M5" i="13"/>
  <c r="L5" i="13"/>
  <c r="M28" i="12"/>
  <c r="L28" i="12"/>
  <c r="O28" i="12"/>
  <c r="M27" i="12"/>
  <c r="O27" i="12" s="1"/>
  <c r="L27" i="12"/>
  <c r="M26" i="12"/>
  <c r="L26" i="12"/>
  <c r="O26" i="12" s="1"/>
  <c r="M25" i="12"/>
  <c r="L25" i="12"/>
  <c r="M24" i="12"/>
  <c r="O24" i="12" s="1"/>
  <c r="L24" i="12"/>
  <c r="M23" i="12"/>
  <c r="L23" i="12"/>
  <c r="O23" i="12" s="1"/>
  <c r="M22" i="12"/>
  <c r="L22" i="12"/>
  <c r="O22" i="12" s="1"/>
  <c r="M21" i="12"/>
  <c r="L21" i="12"/>
  <c r="O21" i="12" s="1"/>
  <c r="M20" i="12"/>
  <c r="L20" i="12"/>
  <c r="O20" i="12"/>
  <c r="M19" i="12"/>
  <c r="L19" i="12"/>
  <c r="M18" i="12"/>
  <c r="L18" i="12"/>
  <c r="O18" i="12" s="1"/>
  <c r="M17" i="12"/>
  <c r="O17" i="12" s="1"/>
  <c r="L17" i="12"/>
  <c r="M16" i="12"/>
  <c r="L16" i="12"/>
  <c r="O16" i="12" s="1"/>
  <c r="M15" i="12"/>
  <c r="L15" i="12"/>
  <c r="M14" i="12"/>
  <c r="L14" i="12"/>
  <c r="O14" i="12" s="1"/>
  <c r="M13" i="12"/>
  <c r="L13" i="12"/>
  <c r="M12" i="12"/>
  <c r="L12" i="12"/>
  <c r="O12" i="12" s="1"/>
  <c r="M11" i="12"/>
  <c r="L11" i="12"/>
  <c r="O11" i="12" s="1"/>
  <c r="M10" i="12"/>
  <c r="L10" i="12"/>
  <c r="O10" i="12" s="1"/>
  <c r="M9" i="12"/>
  <c r="L9" i="12"/>
  <c r="M8" i="12"/>
  <c r="L8" i="12"/>
  <c r="M7" i="12"/>
  <c r="L7" i="12"/>
  <c r="O7" i="12" s="1"/>
  <c r="M6" i="12"/>
  <c r="L6" i="12"/>
  <c r="O6" i="12" s="1"/>
  <c r="M5" i="12"/>
  <c r="L5" i="12"/>
  <c r="M28" i="11"/>
  <c r="L28" i="11"/>
  <c r="O28" i="11" s="1"/>
  <c r="M27" i="11"/>
  <c r="L27" i="11"/>
  <c r="O27" i="11" s="1"/>
  <c r="M26" i="11"/>
  <c r="L26" i="11"/>
  <c r="M25" i="11"/>
  <c r="L25" i="11"/>
  <c r="O25" i="11" s="1"/>
  <c r="M24" i="11"/>
  <c r="L24" i="11"/>
  <c r="M23" i="11"/>
  <c r="L23" i="11"/>
  <c r="O23" i="11" s="1"/>
  <c r="M22" i="11"/>
  <c r="L22" i="11"/>
  <c r="M21" i="11"/>
  <c r="L21" i="11"/>
  <c r="O21" i="11" s="1"/>
  <c r="M20" i="11"/>
  <c r="L20" i="11"/>
  <c r="O20" i="11"/>
  <c r="M19" i="11"/>
  <c r="L19" i="11"/>
  <c r="O19" i="11" s="1"/>
  <c r="M18" i="11"/>
  <c r="L18" i="11"/>
  <c r="M17" i="11"/>
  <c r="L17" i="11"/>
  <c r="M16" i="11"/>
  <c r="L16" i="11"/>
  <c r="O16" i="11" s="1"/>
  <c r="M15" i="11"/>
  <c r="L15" i="11"/>
  <c r="O15" i="11" s="1"/>
  <c r="M14" i="11"/>
  <c r="L14" i="11"/>
  <c r="O14" i="11"/>
  <c r="M13" i="11"/>
  <c r="L13" i="11"/>
  <c r="M12" i="11"/>
  <c r="L12" i="11"/>
  <c r="O12" i="11"/>
  <c r="M11" i="11"/>
  <c r="L11" i="11"/>
  <c r="M10" i="11"/>
  <c r="L10" i="11"/>
  <c r="M9" i="11"/>
  <c r="L9" i="11"/>
  <c r="O9" i="11" s="1"/>
  <c r="M8" i="11"/>
  <c r="L8" i="11"/>
  <c r="O8" i="11" s="1"/>
  <c r="M7" i="11"/>
  <c r="L7" i="11"/>
  <c r="M6" i="11"/>
  <c r="L6" i="11"/>
  <c r="O6" i="11" s="1"/>
  <c r="M5" i="11"/>
  <c r="L5" i="11"/>
  <c r="O5" i="11" s="1"/>
  <c r="M28" i="4"/>
  <c r="L28" i="4"/>
  <c r="O28" i="4"/>
  <c r="M27" i="4"/>
  <c r="L27" i="4"/>
  <c r="M26" i="4"/>
  <c r="L26" i="4"/>
  <c r="O26" i="4" s="1"/>
  <c r="M25" i="4"/>
  <c r="L25" i="4"/>
  <c r="M24" i="4"/>
  <c r="L24" i="4"/>
  <c r="M23" i="4"/>
  <c r="L23" i="4"/>
  <c r="O23" i="4"/>
  <c r="M22" i="4"/>
  <c r="L22" i="4"/>
  <c r="O22" i="4" s="1"/>
  <c r="M21" i="4"/>
  <c r="O21" i="4"/>
  <c r="L21" i="4"/>
  <c r="M20" i="4"/>
  <c r="L20" i="4"/>
  <c r="O20" i="4"/>
  <c r="M19" i="4"/>
  <c r="L19" i="4"/>
  <c r="M18" i="4"/>
  <c r="L18" i="4"/>
  <c r="O18" i="4" s="1"/>
  <c r="M17" i="4"/>
  <c r="L17" i="4"/>
  <c r="M16" i="4"/>
  <c r="L16" i="4"/>
  <c r="M15" i="4"/>
  <c r="L15" i="4"/>
  <c r="O15" i="4" s="1"/>
  <c r="M14" i="4"/>
  <c r="L14" i="4"/>
  <c r="O14" i="4" s="1"/>
  <c r="M13" i="4"/>
  <c r="L13" i="4"/>
  <c r="O13" i="4" s="1"/>
  <c r="M12" i="4"/>
  <c r="L12" i="4"/>
  <c r="O12" i="4"/>
  <c r="M11" i="4"/>
  <c r="L11" i="4"/>
  <c r="M10" i="4"/>
  <c r="L10" i="4"/>
  <c r="O10" i="4" s="1"/>
  <c r="M9" i="4"/>
  <c r="O9" i="4" s="1"/>
  <c r="L9" i="4"/>
  <c r="M8" i="4"/>
  <c r="L8" i="4"/>
  <c r="O8" i="4" s="1"/>
  <c r="M7" i="4"/>
  <c r="O7" i="4" s="1"/>
  <c r="L7" i="4"/>
  <c r="M6" i="4"/>
  <c r="L6" i="4"/>
  <c r="O6" i="4" s="1"/>
  <c r="AF28" i="9"/>
  <c r="Y28" i="9" s="1"/>
  <c r="AE28" i="9"/>
  <c r="AD28" i="9"/>
  <c r="U28" i="9" s="1"/>
  <c r="AC28" i="9"/>
  <c r="S28" i="9" s="1"/>
  <c r="AB28" i="9"/>
  <c r="AF27" i="9"/>
  <c r="Y27" i="9" s="1"/>
  <c r="AE27" i="9"/>
  <c r="W27" i="9" s="1"/>
  <c r="AD27" i="9"/>
  <c r="U27" i="9" s="1"/>
  <c r="Z27" i="9" s="1"/>
  <c r="AC27" i="9"/>
  <c r="S27" i="9"/>
  <c r="AB27" i="9"/>
  <c r="AF26" i="9"/>
  <c r="AE26" i="9"/>
  <c r="W26" i="9" s="1"/>
  <c r="AD26" i="9"/>
  <c r="U26" i="9" s="1"/>
  <c r="AC26" i="9"/>
  <c r="S26" i="9" s="1"/>
  <c r="AB26" i="9"/>
  <c r="AF25" i="9"/>
  <c r="Y25" i="9" s="1"/>
  <c r="AE25" i="9"/>
  <c r="AD25" i="9"/>
  <c r="AC25" i="9"/>
  <c r="S25" i="9" s="1"/>
  <c r="Z25" i="9" s="1"/>
  <c r="AB25" i="9"/>
  <c r="AF24" i="9"/>
  <c r="Y24" i="9" s="1"/>
  <c r="AE24" i="9"/>
  <c r="W24" i="9" s="1"/>
  <c r="AD24" i="9"/>
  <c r="U24" i="9" s="1"/>
  <c r="AC24" i="9"/>
  <c r="AB24" i="9"/>
  <c r="AF23" i="9"/>
  <c r="Y23" i="9" s="1"/>
  <c r="AE23" i="9"/>
  <c r="W23" i="9"/>
  <c r="AD23" i="9"/>
  <c r="U23" i="9" s="1"/>
  <c r="AC23" i="9"/>
  <c r="S23" i="9" s="1"/>
  <c r="AB23" i="9"/>
  <c r="AF22" i="9"/>
  <c r="Y22" i="9" s="1"/>
  <c r="AE22" i="9"/>
  <c r="W22" i="9"/>
  <c r="AD22" i="9"/>
  <c r="U22" i="9" s="1"/>
  <c r="AC22" i="9"/>
  <c r="AB22" i="9"/>
  <c r="AF21" i="9"/>
  <c r="Y21" i="9" s="1"/>
  <c r="AE21" i="9"/>
  <c r="W21" i="9" s="1"/>
  <c r="AD21" i="9"/>
  <c r="U21" i="9"/>
  <c r="AC21" i="9"/>
  <c r="AB21" i="9"/>
  <c r="AF20" i="9"/>
  <c r="Y20" i="9" s="1"/>
  <c r="AE20" i="9"/>
  <c r="W20" i="9"/>
  <c r="AD20" i="9"/>
  <c r="U20" i="9" s="1"/>
  <c r="AC20" i="9"/>
  <c r="S20" i="9" s="1"/>
  <c r="AB20" i="9"/>
  <c r="AF19" i="9"/>
  <c r="Y19" i="9"/>
  <c r="AE19" i="9"/>
  <c r="AD19" i="9"/>
  <c r="U19" i="9" s="1"/>
  <c r="AC19" i="9"/>
  <c r="S19" i="9" s="1"/>
  <c r="AB19" i="9"/>
  <c r="AF18" i="9"/>
  <c r="Y18" i="9" s="1"/>
  <c r="AE18" i="9"/>
  <c r="W18" i="9" s="1"/>
  <c r="AD18" i="9"/>
  <c r="U18" i="9" s="1"/>
  <c r="AC18" i="9"/>
  <c r="S18" i="9" s="1"/>
  <c r="Z18" i="9" s="1"/>
  <c r="AB18" i="9"/>
  <c r="AF17" i="9"/>
  <c r="Y17" i="9"/>
  <c r="Z17" i="9" s="1"/>
  <c r="AE17" i="9"/>
  <c r="AD17" i="9"/>
  <c r="U17" i="9"/>
  <c r="AC17" i="9"/>
  <c r="AB17" i="9"/>
  <c r="AF16" i="9"/>
  <c r="AE16" i="9"/>
  <c r="W16" i="9"/>
  <c r="AD16" i="9"/>
  <c r="U16" i="9" s="1"/>
  <c r="Z16" i="9" s="1"/>
  <c r="AC16" i="9"/>
  <c r="S16" i="9" s="1"/>
  <c r="AB16" i="9"/>
  <c r="AF15" i="9"/>
  <c r="AE15" i="9"/>
  <c r="W15" i="9"/>
  <c r="AD15" i="9"/>
  <c r="U15" i="9" s="1"/>
  <c r="AC15" i="9"/>
  <c r="S15" i="9" s="1"/>
  <c r="AB15" i="9"/>
  <c r="AF14" i="9"/>
  <c r="Y14" i="9" s="1"/>
  <c r="AE14" i="9"/>
  <c r="W14" i="9" s="1"/>
  <c r="AD14" i="9"/>
  <c r="U14" i="9"/>
  <c r="AC14" i="9"/>
  <c r="S14" i="9" s="1"/>
  <c r="AB14" i="9"/>
  <c r="AF13" i="9"/>
  <c r="Y13" i="9" s="1"/>
  <c r="AE13" i="9"/>
  <c r="W13" i="9" s="1"/>
  <c r="AD13" i="9"/>
  <c r="U13" i="9" s="1"/>
  <c r="AC13" i="9"/>
  <c r="S13" i="9"/>
  <c r="AB13" i="9"/>
  <c r="AF12" i="9"/>
  <c r="AE12" i="9"/>
  <c r="AD12" i="9"/>
  <c r="U12" i="9" s="1"/>
  <c r="AC12" i="9"/>
  <c r="AB12" i="9"/>
  <c r="AF11" i="9"/>
  <c r="Y11" i="9" s="1"/>
  <c r="AE11" i="9"/>
  <c r="W11" i="9" s="1"/>
  <c r="AD11" i="9"/>
  <c r="U11" i="9" s="1"/>
  <c r="AC11" i="9"/>
  <c r="AB11" i="9"/>
  <c r="AF10" i="9"/>
  <c r="Y10" i="9" s="1"/>
  <c r="AE10" i="9"/>
  <c r="W10" i="9" s="1"/>
  <c r="AD10" i="9"/>
  <c r="U10" i="9" s="1"/>
  <c r="AC10" i="9"/>
  <c r="S10" i="9" s="1"/>
  <c r="AB10" i="9"/>
  <c r="AF9" i="9"/>
  <c r="Y9" i="9" s="1"/>
  <c r="AE9" i="9"/>
  <c r="AD9" i="9"/>
  <c r="U9" i="9" s="1"/>
  <c r="AC9" i="9"/>
  <c r="S9" i="9" s="1"/>
  <c r="AB9" i="9"/>
  <c r="AF8" i="9"/>
  <c r="Y8" i="9" s="1"/>
  <c r="AE8" i="9"/>
  <c r="W8" i="9" s="1"/>
  <c r="AD8" i="9"/>
  <c r="AC8" i="9"/>
  <c r="S8" i="9" s="1"/>
  <c r="AB8" i="9"/>
  <c r="AF7" i="9"/>
  <c r="Y7" i="9"/>
  <c r="AE7" i="9"/>
  <c r="W7" i="9"/>
  <c r="AD7" i="9"/>
  <c r="U7" i="9" s="1"/>
  <c r="AC7" i="9"/>
  <c r="S7" i="9"/>
  <c r="Z7" i="9" s="1"/>
  <c r="AB7" i="9"/>
  <c r="AF6" i="9"/>
  <c r="Y6" i="9" s="1"/>
  <c r="AE6" i="9"/>
  <c r="W6" i="9" s="1"/>
  <c r="AD6" i="9"/>
  <c r="AC6" i="9"/>
  <c r="S6" i="9" s="1"/>
  <c r="Z6" i="9" s="1"/>
  <c r="AB6" i="9"/>
  <c r="AF5" i="9"/>
  <c r="Y5" i="9" s="1"/>
  <c r="AE5" i="9"/>
  <c r="AD5" i="9"/>
  <c r="AC5" i="9"/>
  <c r="S5" i="9" s="1"/>
  <c r="Z5" i="9" s="1"/>
  <c r="AB5" i="9"/>
  <c r="X28" i="9"/>
  <c r="W28" i="9"/>
  <c r="V28" i="9"/>
  <c r="T28" i="9"/>
  <c r="R28" i="9"/>
  <c r="N28" i="9"/>
  <c r="M28" i="9"/>
  <c r="P28" i="9" s="1"/>
  <c r="X27" i="9"/>
  <c r="V27" i="9"/>
  <c r="T27" i="9"/>
  <c r="R27" i="9"/>
  <c r="N27" i="9"/>
  <c r="M27" i="9"/>
  <c r="P27" i="9" s="1"/>
  <c r="Y26" i="9"/>
  <c r="X26" i="9"/>
  <c r="V26" i="9"/>
  <c r="T26" i="9"/>
  <c r="R26" i="9"/>
  <c r="N26" i="9"/>
  <c r="M26" i="9"/>
  <c r="X25" i="9"/>
  <c r="W25" i="9"/>
  <c r="V25" i="9"/>
  <c r="U25" i="9"/>
  <c r="T25" i="9"/>
  <c r="R25" i="9"/>
  <c r="N25" i="9"/>
  <c r="M25" i="9"/>
  <c r="P25" i="9" s="1"/>
  <c r="X24" i="9"/>
  <c r="V24" i="9"/>
  <c r="T24" i="9"/>
  <c r="S24" i="9"/>
  <c r="R24" i="9"/>
  <c r="N24" i="9"/>
  <c r="M24" i="9"/>
  <c r="P24" i="9" s="1"/>
  <c r="X23" i="9"/>
  <c r="V23" i="9"/>
  <c r="T23" i="9"/>
  <c r="R23" i="9"/>
  <c r="N23" i="9"/>
  <c r="M23" i="9"/>
  <c r="X22" i="9"/>
  <c r="V22" i="9"/>
  <c r="T22" i="9"/>
  <c r="S22" i="9"/>
  <c r="R22" i="9"/>
  <c r="N22" i="9"/>
  <c r="M22" i="9"/>
  <c r="P22" i="9" s="1"/>
  <c r="X21" i="9"/>
  <c r="V21" i="9"/>
  <c r="T21" i="9"/>
  <c r="S21" i="9"/>
  <c r="R21" i="9"/>
  <c r="N21" i="9"/>
  <c r="M21" i="9"/>
  <c r="X20" i="9"/>
  <c r="V20" i="9"/>
  <c r="T20" i="9"/>
  <c r="R20" i="9"/>
  <c r="N20" i="9"/>
  <c r="M20" i="9"/>
  <c r="P20" i="9" s="1"/>
  <c r="X19" i="9"/>
  <c r="W19" i="9"/>
  <c r="V19" i="9"/>
  <c r="T19" i="9"/>
  <c r="R19" i="9"/>
  <c r="Z19" i="9" s="1"/>
  <c r="N19" i="9"/>
  <c r="M19" i="9"/>
  <c r="P19" i="9" s="1"/>
  <c r="X18" i="9"/>
  <c r="V18" i="9"/>
  <c r="T18" i="9"/>
  <c r="R18" i="9"/>
  <c r="N18" i="9"/>
  <c r="M18" i="9"/>
  <c r="X17" i="9"/>
  <c r="W17" i="9"/>
  <c r="V17" i="9"/>
  <c r="T17" i="9"/>
  <c r="S17" i="9"/>
  <c r="R17" i="9"/>
  <c r="N17" i="9"/>
  <c r="M17" i="9"/>
  <c r="P17" i="9" s="1"/>
  <c r="Y16" i="9"/>
  <c r="X16" i="9"/>
  <c r="V16" i="9"/>
  <c r="T16" i="9"/>
  <c r="R16" i="9"/>
  <c r="N16" i="9"/>
  <c r="M16" i="9"/>
  <c r="Y15" i="9"/>
  <c r="X15" i="9"/>
  <c r="V15" i="9"/>
  <c r="T15" i="9"/>
  <c r="R15" i="9"/>
  <c r="N15" i="9"/>
  <c r="M15" i="9"/>
  <c r="P15" i="9" s="1"/>
  <c r="X14" i="9"/>
  <c r="V14" i="9"/>
  <c r="T14" i="9"/>
  <c r="R14" i="9"/>
  <c r="N14" i="9"/>
  <c r="M14" i="9"/>
  <c r="X13" i="9"/>
  <c r="V13" i="9"/>
  <c r="T13" i="9"/>
  <c r="R13" i="9"/>
  <c r="N13" i="9"/>
  <c r="M13" i="9"/>
  <c r="P13" i="9" s="1"/>
  <c r="Y12" i="9"/>
  <c r="X12" i="9"/>
  <c r="W12" i="9"/>
  <c r="V12" i="9"/>
  <c r="T12" i="9"/>
  <c r="S12" i="9"/>
  <c r="R12" i="9"/>
  <c r="N12" i="9"/>
  <c r="M12" i="9"/>
  <c r="P12" i="9" s="1"/>
  <c r="X11" i="9"/>
  <c r="V11" i="9"/>
  <c r="T11" i="9"/>
  <c r="S11" i="9"/>
  <c r="R11" i="9"/>
  <c r="N11" i="9"/>
  <c r="M11" i="9"/>
  <c r="P11" i="9" s="1"/>
  <c r="X10" i="9"/>
  <c r="V10" i="9"/>
  <c r="T10" i="9"/>
  <c r="R10" i="9"/>
  <c r="Z10" i="9" s="1"/>
  <c r="N10" i="9"/>
  <c r="M10" i="9"/>
  <c r="X9" i="9"/>
  <c r="W9" i="9"/>
  <c r="V9" i="9"/>
  <c r="T9" i="9"/>
  <c r="R9" i="9"/>
  <c r="N9" i="9"/>
  <c r="M9" i="9"/>
  <c r="X8" i="9"/>
  <c r="V8" i="9"/>
  <c r="U8" i="9"/>
  <c r="T8" i="9"/>
  <c r="R8" i="9"/>
  <c r="N8" i="9"/>
  <c r="M8" i="9"/>
  <c r="P8" i="9"/>
  <c r="X7" i="9"/>
  <c r="V7" i="9"/>
  <c r="T7" i="9"/>
  <c r="R7" i="9"/>
  <c r="N7" i="9"/>
  <c r="M7" i="9"/>
  <c r="P7" i="9" s="1"/>
  <c r="X6" i="9"/>
  <c r="V6" i="9"/>
  <c r="U6" i="9"/>
  <c r="T6" i="9"/>
  <c r="R6" i="9"/>
  <c r="N6" i="9"/>
  <c r="M6" i="9"/>
  <c r="X5" i="9"/>
  <c r="W5" i="9"/>
  <c r="V5" i="9"/>
  <c r="U5" i="9"/>
  <c r="T5" i="9"/>
  <c r="R5" i="9"/>
  <c r="N5" i="9"/>
  <c r="M5" i="9"/>
  <c r="AF4" i="9"/>
  <c r="AE4" i="9"/>
  <c r="W4" i="9" s="1"/>
  <c r="AD4" i="9"/>
  <c r="U4" i="9" s="1"/>
  <c r="C6" i="15"/>
  <c r="J6" i="15"/>
  <c r="K6" i="15"/>
  <c r="L6" i="15"/>
  <c r="M6" i="15"/>
  <c r="Q6" i="15"/>
  <c r="S6" i="15" s="1"/>
  <c r="X6" i="15"/>
  <c r="Y6" i="15"/>
  <c r="Z6" i="15"/>
  <c r="AA6" i="15"/>
  <c r="AB6" i="15"/>
  <c r="AC6" i="15"/>
  <c r="AD6" i="15"/>
  <c r="AE6" i="15"/>
  <c r="AF6" i="15"/>
  <c r="AG6" i="15"/>
  <c r="AH6" i="15"/>
  <c r="AJ6" i="15"/>
  <c r="AK6" i="15"/>
  <c r="C7" i="15"/>
  <c r="J7" i="15"/>
  <c r="K7" i="15"/>
  <c r="L7" i="15"/>
  <c r="M7" i="15"/>
  <c r="Q7" i="15"/>
  <c r="S7" i="15" s="1"/>
  <c r="X7" i="15"/>
  <c r="Y7" i="15"/>
  <c r="Z7" i="15"/>
  <c r="AA7" i="15"/>
  <c r="AB7" i="15"/>
  <c r="AC7" i="15"/>
  <c r="AD7" i="15"/>
  <c r="AE7" i="15"/>
  <c r="AF7" i="15"/>
  <c r="AG7" i="15"/>
  <c r="AH7" i="15"/>
  <c r="AJ7" i="15"/>
  <c r="AK7" i="15"/>
  <c r="C8" i="15"/>
  <c r="J8" i="15"/>
  <c r="K8" i="15"/>
  <c r="L8" i="15"/>
  <c r="M8" i="15"/>
  <c r="Q8" i="15"/>
  <c r="S8" i="15" s="1"/>
  <c r="X8" i="15"/>
  <c r="Y8" i="15"/>
  <c r="Z8" i="15"/>
  <c r="AA8" i="15"/>
  <c r="AB8" i="15"/>
  <c r="AC8" i="15"/>
  <c r="AD8" i="15"/>
  <c r="AE8" i="15"/>
  <c r="AF8" i="15"/>
  <c r="AG8" i="15"/>
  <c r="AH8" i="15"/>
  <c r="AJ8" i="15"/>
  <c r="AK8" i="15"/>
  <c r="C9" i="15"/>
  <c r="J9" i="15"/>
  <c r="K9" i="15"/>
  <c r="L9" i="15"/>
  <c r="M9" i="15"/>
  <c r="Q9" i="15"/>
  <c r="S9" i="15" s="1"/>
  <c r="X9" i="15"/>
  <c r="Y9" i="15"/>
  <c r="Z9" i="15"/>
  <c r="AA9" i="15"/>
  <c r="AB9" i="15"/>
  <c r="AC9" i="15"/>
  <c r="AD9" i="15"/>
  <c r="AE9" i="15"/>
  <c r="AF9" i="15"/>
  <c r="AG9" i="15"/>
  <c r="AH9" i="15"/>
  <c r="AJ9" i="15"/>
  <c r="AK9" i="15"/>
  <c r="C10" i="15"/>
  <c r="J10" i="15"/>
  <c r="K10" i="15"/>
  <c r="L10" i="15"/>
  <c r="M10" i="15"/>
  <c r="Q10" i="15"/>
  <c r="S10" i="15" s="1"/>
  <c r="X10" i="15"/>
  <c r="Y10" i="15"/>
  <c r="Z10" i="15"/>
  <c r="AA10" i="15"/>
  <c r="AB10" i="15"/>
  <c r="AC10" i="15"/>
  <c r="AD10" i="15"/>
  <c r="AE10" i="15"/>
  <c r="AF10" i="15"/>
  <c r="AG10" i="15"/>
  <c r="AH10" i="15"/>
  <c r="AJ10" i="15"/>
  <c r="AK10" i="15"/>
  <c r="C11" i="15"/>
  <c r="J11" i="15"/>
  <c r="K11" i="15"/>
  <c r="L11" i="15"/>
  <c r="M11" i="15"/>
  <c r="Q11" i="15"/>
  <c r="S11" i="15"/>
  <c r="X11" i="15"/>
  <c r="Y11" i="15"/>
  <c r="Z11" i="15"/>
  <c r="AA11" i="15"/>
  <c r="AB11" i="15"/>
  <c r="AC11" i="15"/>
  <c r="AD11" i="15"/>
  <c r="AE11" i="15"/>
  <c r="AF11" i="15"/>
  <c r="AG11" i="15"/>
  <c r="AH11" i="15"/>
  <c r="AJ11" i="15"/>
  <c r="AK11" i="15"/>
  <c r="C12" i="15"/>
  <c r="J12" i="15"/>
  <c r="K12" i="15"/>
  <c r="L12" i="15"/>
  <c r="M12" i="15"/>
  <c r="Q12" i="15"/>
  <c r="S12" i="15" s="1"/>
  <c r="X12" i="15"/>
  <c r="Y12" i="15"/>
  <c r="Z12" i="15"/>
  <c r="AA12" i="15"/>
  <c r="AB12" i="15"/>
  <c r="AC12" i="15"/>
  <c r="AD12" i="15"/>
  <c r="AE12" i="15"/>
  <c r="AF12" i="15"/>
  <c r="AG12" i="15"/>
  <c r="AH12" i="15"/>
  <c r="AJ12" i="15"/>
  <c r="AK12" i="15"/>
  <c r="C13" i="15"/>
  <c r="J13" i="15"/>
  <c r="K13" i="15"/>
  <c r="L13" i="15"/>
  <c r="M13" i="15"/>
  <c r="Q13" i="15"/>
  <c r="S13" i="15"/>
  <c r="X13" i="15"/>
  <c r="Y13" i="15"/>
  <c r="Z13" i="15"/>
  <c r="AA13" i="15"/>
  <c r="AB13" i="15"/>
  <c r="AC13" i="15"/>
  <c r="AD13" i="15"/>
  <c r="AE13" i="15"/>
  <c r="AF13" i="15"/>
  <c r="AG13" i="15"/>
  <c r="AH13" i="15"/>
  <c r="AJ13" i="15"/>
  <c r="AK13" i="15"/>
  <c r="C14" i="15"/>
  <c r="J14" i="15"/>
  <c r="K14" i="15"/>
  <c r="L14" i="15"/>
  <c r="M14" i="15"/>
  <c r="Q14" i="15"/>
  <c r="S14" i="15" s="1"/>
  <c r="X14" i="15"/>
  <c r="Y14" i="15"/>
  <c r="Z14" i="15"/>
  <c r="AA14" i="15"/>
  <c r="AB14" i="15"/>
  <c r="AC14" i="15"/>
  <c r="AD14" i="15"/>
  <c r="AE14" i="15"/>
  <c r="AF14" i="15"/>
  <c r="AG14" i="15"/>
  <c r="AH14" i="15"/>
  <c r="AJ14" i="15"/>
  <c r="AK14" i="15"/>
  <c r="C15" i="15"/>
  <c r="J15" i="15"/>
  <c r="K15" i="15"/>
  <c r="L15" i="15"/>
  <c r="M15" i="15"/>
  <c r="Q15" i="15"/>
  <c r="S15" i="15"/>
  <c r="X15" i="15"/>
  <c r="Y15" i="15"/>
  <c r="Z15" i="15"/>
  <c r="AA15" i="15"/>
  <c r="AB15" i="15"/>
  <c r="AC15" i="15"/>
  <c r="AD15" i="15"/>
  <c r="AE15" i="15"/>
  <c r="AF15" i="15"/>
  <c r="AG15" i="15"/>
  <c r="AH15" i="15"/>
  <c r="AJ15" i="15"/>
  <c r="AK15" i="15"/>
  <c r="C16" i="15"/>
  <c r="J16" i="15"/>
  <c r="K16" i="15"/>
  <c r="L16" i="15"/>
  <c r="M16" i="15"/>
  <c r="Q16" i="15"/>
  <c r="S16" i="15" s="1"/>
  <c r="X16" i="15"/>
  <c r="Y16" i="15"/>
  <c r="Z16" i="15"/>
  <c r="AA16" i="15"/>
  <c r="AB16" i="15"/>
  <c r="AC16" i="15"/>
  <c r="AD16" i="15"/>
  <c r="AE16" i="15"/>
  <c r="AF16" i="15"/>
  <c r="AG16" i="15"/>
  <c r="AH16" i="15"/>
  <c r="AJ16" i="15"/>
  <c r="AK16" i="15"/>
  <c r="C17" i="15"/>
  <c r="J17" i="15"/>
  <c r="K17" i="15"/>
  <c r="L17" i="15"/>
  <c r="M17" i="15"/>
  <c r="Q17" i="15"/>
  <c r="S17" i="15" s="1"/>
  <c r="X17" i="15"/>
  <c r="Y17" i="15"/>
  <c r="Z17" i="15"/>
  <c r="AA17" i="15"/>
  <c r="AB17" i="15"/>
  <c r="AC17" i="15"/>
  <c r="AD17" i="15"/>
  <c r="AE17" i="15"/>
  <c r="AF17" i="15"/>
  <c r="AG17" i="15"/>
  <c r="AH17" i="15"/>
  <c r="AJ17" i="15"/>
  <c r="AK17" i="15"/>
  <c r="C18" i="15"/>
  <c r="J18" i="15"/>
  <c r="K18" i="15"/>
  <c r="L18" i="15"/>
  <c r="M18" i="15"/>
  <c r="Q18" i="15"/>
  <c r="S18" i="15" s="1"/>
  <c r="X18" i="15"/>
  <c r="Y18" i="15"/>
  <c r="Z18" i="15"/>
  <c r="AA18" i="15"/>
  <c r="AB18" i="15"/>
  <c r="AC18" i="15"/>
  <c r="AD18" i="15"/>
  <c r="AE18" i="15"/>
  <c r="AF18" i="15"/>
  <c r="AG18" i="15"/>
  <c r="AH18" i="15"/>
  <c r="AJ18" i="15"/>
  <c r="AK18" i="15"/>
  <c r="C19" i="15"/>
  <c r="J19" i="15"/>
  <c r="K19" i="15"/>
  <c r="L19" i="15"/>
  <c r="M19" i="15"/>
  <c r="Q19" i="15"/>
  <c r="S19" i="15" s="1"/>
  <c r="X19" i="15"/>
  <c r="Y19" i="15"/>
  <c r="Z19" i="15"/>
  <c r="AA19" i="15"/>
  <c r="AB19" i="15"/>
  <c r="AC19" i="15"/>
  <c r="AD19" i="15"/>
  <c r="AE19" i="15"/>
  <c r="AF19" i="15"/>
  <c r="AG19" i="15"/>
  <c r="AH19" i="15"/>
  <c r="AJ19" i="15"/>
  <c r="AK19" i="15"/>
  <c r="C20" i="15"/>
  <c r="J20" i="15"/>
  <c r="K20" i="15"/>
  <c r="L20" i="15"/>
  <c r="M20" i="15"/>
  <c r="Q20" i="15"/>
  <c r="S20" i="15" s="1"/>
  <c r="X20" i="15"/>
  <c r="Y20" i="15"/>
  <c r="Z20" i="15"/>
  <c r="AA20" i="15"/>
  <c r="AB20" i="15"/>
  <c r="AC20" i="15"/>
  <c r="AD20" i="15"/>
  <c r="AE20" i="15"/>
  <c r="AF20" i="15"/>
  <c r="AG20" i="15"/>
  <c r="AH20" i="15"/>
  <c r="AJ20" i="15"/>
  <c r="AK20" i="15"/>
  <c r="C21" i="15"/>
  <c r="J21" i="15"/>
  <c r="K21" i="15"/>
  <c r="L21" i="15"/>
  <c r="M21" i="15"/>
  <c r="Q21" i="15"/>
  <c r="S21" i="15"/>
  <c r="X21" i="15"/>
  <c r="Y21" i="15"/>
  <c r="Z21" i="15"/>
  <c r="AA21" i="15"/>
  <c r="AB21" i="15"/>
  <c r="AC21" i="15"/>
  <c r="AD21" i="15"/>
  <c r="AE21" i="15"/>
  <c r="AF21" i="15"/>
  <c r="AG21" i="15"/>
  <c r="AH21" i="15"/>
  <c r="AJ21" i="15"/>
  <c r="AK21" i="15"/>
  <c r="C22" i="15"/>
  <c r="J22" i="15"/>
  <c r="K22" i="15"/>
  <c r="L22" i="15"/>
  <c r="M22" i="15"/>
  <c r="Q22" i="15"/>
  <c r="S22" i="15" s="1"/>
  <c r="X22" i="15"/>
  <c r="Y22" i="15"/>
  <c r="Z22" i="15"/>
  <c r="AA22" i="15"/>
  <c r="AB22" i="15"/>
  <c r="AC22" i="15"/>
  <c r="AD22" i="15"/>
  <c r="AE22" i="15"/>
  <c r="AF22" i="15"/>
  <c r="AG22" i="15"/>
  <c r="AH22" i="15"/>
  <c r="AJ22" i="15"/>
  <c r="AK22" i="15"/>
  <c r="C23" i="15"/>
  <c r="J23" i="15"/>
  <c r="K23" i="15"/>
  <c r="L23" i="15"/>
  <c r="M23" i="15"/>
  <c r="Q23" i="15"/>
  <c r="S23" i="15" s="1"/>
  <c r="X23" i="15"/>
  <c r="Y23" i="15"/>
  <c r="Z23" i="15"/>
  <c r="AA23" i="15"/>
  <c r="AB23" i="15"/>
  <c r="AC23" i="15"/>
  <c r="AD23" i="15"/>
  <c r="AE23" i="15"/>
  <c r="AF23" i="15"/>
  <c r="AG23" i="15"/>
  <c r="AH23" i="15"/>
  <c r="AJ23" i="15"/>
  <c r="AK23" i="15"/>
  <c r="C24" i="15"/>
  <c r="J24" i="15"/>
  <c r="K24" i="15"/>
  <c r="L24" i="15"/>
  <c r="M24" i="15"/>
  <c r="Q24" i="15"/>
  <c r="S24" i="15" s="1"/>
  <c r="X24" i="15"/>
  <c r="Y24" i="15"/>
  <c r="Z24" i="15"/>
  <c r="AA24" i="15"/>
  <c r="AB24" i="15"/>
  <c r="AC24" i="15"/>
  <c r="AD24" i="15"/>
  <c r="AE24" i="15"/>
  <c r="AF24" i="15"/>
  <c r="AG24" i="15"/>
  <c r="AH24" i="15"/>
  <c r="AJ24" i="15"/>
  <c r="AK24" i="15"/>
  <c r="C25" i="15"/>
  <c r="J25" i="15"/>
  <c r="K25" i="15"/>
  <c r="L25" i="15"/>
  <c r="M25" i="15"/>
  <c r="Q25" i="15"/>
  <c r="S25" i="15" s="1"/>
  <c r="X25" i="15"/>
  <c r="Y25" i="15"/>
  <c r="Z25" i="15"/>
  <c r="AA25" i="15"/>
  <c r="AB25" i="15"/>
  <c r="AC25" i="15"/>
  <c r="AD25" i="15"/>
  <c r="AE25" i="15"/>
  <c r="AF25" i="15"/>
  <c r="AG25" i="15"/>
  <c r="AH25" i="15"/>
  <c r="AJ25" i="15"/>
  <c r="AK25" i="15"/>
  <c r="C26" i="15"/>
  <c r="J26" i="15"/>
  <c r="K26" i="15"/>
  <c r="L26" i="15"/>
  <c r="M26" i="15"/>
  <c r="Q26" i="15"/>
  <c r="S26" i="15" s="1"/>
  <c r="X26" i="15"/>
  <c r="Y26" i="15"/>
  <c r="Z26" i="15"/>
  <c r="AA26" i="15"/>
  <c r="AB26" i="15"/>
  <c r="AC26" i="15"/>
  <c r="AD26" i="15"/>
  <c r="AE26" i="15"/>
  <c r="AF26" i="15"/>
  <c r="AG26" i="15"/>
  <c r="AH26" i="15"/>
  <c r="AJ26" i="15"/>
  <c r="AK26" i="15"/>
  <c r="C27" i="15"/>
  <c r="J27" i="15"/>
  <c r="K27" i="15"/>
  <c r="L27" i="15"/>
  <c r="M27" i="15"/>
  <c r="Q27" i="15"/>
  <c r="S27" i="15"/>
  <c r="X27" i="15"/>
  <c r="Y27" i="15"/>
  <c r="Z27" i="15"/>
  <c r="AA27" i="15"/>
  <c r="AB27" i="15"/>
  <c r="AC27" i="15"/>
  <c r="AD27" i="15"/>
  <c r="AE27" i="15"/>
  <c r="AF27" i="15"/>
  <c r="AG27" i="15"/>
  <c r="AH27" i="15"/>
  <c r="AJ27" i="15"/>
  <c r="AK27" i="15"/>
  <c r="C28" i="15"/>
  <c r="J28" i="15"/>
  <c r="K28" i="15"/>
  <c r="L28" i="15"/>
  <c r="M28" i="15"/>
  <c r="Q28" i="15"/>
  <c r="S28" i="15" s="1"/>
  <c r="X28" i="15"/>
  <c r="Y28" i="15"/>
  <c r="Z28" i="15"/>
  <c r="AA28" i="15"/>
  <c r="AB28" i="15"/>
  <c r="AC28" i="15"/>
  <c r="AD28" i="15"/>
  <c r="AE28" i="15"/>
  <c r="AF28" i="15"/>
  <c r="AG28" i="15"/>
  <c r="AH28" i="15"/>
  <c r="AJ28" i="15"/>
  <c r="AK28" i="15"/>
  <c r="C29" i="15"/>
  <c r="J29" i="15"/>
  <c r="K29" i="15"/>
  <c r="L29" i="15"/>
  <c r="M29" i="15"/>
  <c r="Q29" i="15"/>
  <c r="S29" i="15"/>
  <c r="X29" i="15"/>
  <c r="Y29" i="15"/>
  <c r="Z29" i="15"/>
  <c r="AA29" i="15"/>
  <c r="AB29" i="15"/>
  <c r="AC29" i="15"/>
  <c r="AD29" i="15"/>
  <c r="AE29" i="15"/>
  <c r="AF29" i="15"/>
  <c r="AG29" i="15"/>
  <c r="AH29" i="15"/>
  <c r="AJ29" i="15"/>
  <c r="AK29" i="15"/>
  <c r="C30" i="15"/>
  <c r="J30" i="15"/>
  <c r="K30" i="15"/>
  <c r="L30" i="15"/>
  <c r="M30" i="15"/>
  <c r="Q30" i="15"/>
  <c r="S30" i="15" s="1"/>
  <c r="X30" i="15"/>
  <c r="Y30" i="15"/>
  <c r="Z30" i="15"/>
  <c r="AA30" i="15"/>
  <c r="AB30" i="15"/>
  <c r="AC30" i="15"/>
  <c r="AD30" i="15"/>
  <c r="AE30" i="15"/>
  <c r="AF30" i="15"/>
  <c r="AG30" i="15"/>
  <c r="AH30" i="15"/>
  <c r="AJ30" i="15"/>
  <c r="AK30" i="15"/>
  <c r="C31" i="15"/>
  <c r="J31" i="15"/>
  <c r="K31" i="15"/>
  <c r="L31" i="15"/>
  <c r="M31" i="15"/>
  <c r="Q31" i="15"/>
  <c r="S31" i="15"/>
  <c r="X31" i="15"/>
  <c r="Y31" i="15"/>
  <c r="Z31" i="15"/>
  <c r="AA31" i="15"/>
  <c r="AB31" i="15"/>
  <c r="AC31" i="15"/>
  <c r="AD31" i="15"/>
  <c r="AE31" i="15"/>
  <c r="AF31" i="15"/>
  <c r="AG31" i="15"/>
  <c r="AH31" i="15"/>
  <c r="AJ31" i="15"/>
  <c r="AK31" i="15"/>
  <c r="C32" i="15"/>
  <c r="J32" i="15"/>
  <c r="K32" i="15"/>
  <c r="L32" i="15"/>
  <c r="M32" i="15"/>
  <c r="Q32" i="15"/>
  <c r="S32" i="15" s="1"/>
  <c r="X32" i="15"/>
  <c r="Y32" i="15"/>
  <c r="Z32" i="15"/>
  <c r="AA32" i="15"/>
  <c r="AB32" i="15"/>
  <c r="AC32" i="15"/>
  <c r="AD32" i="15"/>
  <c r="AE32" i="15"/>
  <c r="AF32" i="15"/>
  <c r="AG32" i="15"/>
  <c r="AH32" i="15"/>
  <c r="AJ32" i="15"/>
  <c r="AK32" i="15"/>
  <c r="C33" i="15"/>
  <c r="J33" i="15"/>
  <c r="K33" i="15"/>
  <c r="L33" i="15"/>
  <c r="M33" i="15"/>
  <c r="Q33" i="15"/>
  <c r="S33" i="15" s="1"/>
  <c r="X33" i="15"/>
  <c r="Y33" i="15"/>
  <c r="Z33" i="15"/>
  <c r="AA33" i="15"/>
  <c r="AB33" i="15"/>
  <c r="AC33" i="15"/>
  <c r="AD33" i="15"/>
  <c r="AE33" i="15"/>
  <c r="AF33" i="15"/>
  <c r="AG33" i="15"/>
  <c r="AH33" i="15"/>
  <c r="AJ33" i="15"/>
  <c r="AK33" i="15"/>
  <c r="C34" i="15"/>
  <c r="J34" i="15"/>
  <c r="K34" i="15"/>
  <c r="L34" i="15"/>
  <c r="M34" i="15"/>
  <c r="Q34" i="15"/>
  <c r="S34" i="15" s="1"/>
  <c r="X34" i="15"/>
  <c r="Y34" i="15"/>
  <c r="Z34" i="15"/>
  <c r="AA34" i="15"/>
  <c r="AB34" i="15"/>
  <c r="AC34" i="15"/>
  <c r="AD34" i="15"/>
  <c r="AE34" i="15"/>
  <c r="AF34" i="15"/>
  <c r="AG34" i="15"/>
  <c r="AH34" i="15"/>
  <c r="AJ34" i="15"/>
  <c r="AK34" i="15"/>
  <c r="C35" i="15"/>
  <c r="J35" i="15"/>
  <c r="K35" i="15"/>
  <c r="L35" i="15"/>
  <c r="M35" i="15"/>
  <c r="Q35" i="15"/>
  <c r="S35" i="15" s="1"/>
  <c r="X35" i="15"/>
  <c r="Y35" i="15"/>
  <c r="Z35" i="15"/>
  <c r="AA35" i="15"/>
  <c r="AB35" i="15"/>
  <c r="AC35" i="15"/>
  <c r="AD35" i="15"/>
  <c r="AE35" i="15"/>
  <c r="AF35" i="15"/>
  <c r="AG35" i="15"/>
  <c r="AH35" i="15"/>
  <c r="AJ35" i="15"/>
  <c r="AK35" i="15"/>
  <c r="C36" i="15"/>
  <c r="J36" i="15"/>
  <c r="K36" i="15"/>
  <c r="L36" i="15"/>
  <c r="M36" i="15"/>
  <c r="Q36" i="15"/>
  <c r="S36" i="15" s="1"/>
  <c r="X36" i="15"/>
  <c r="Y36" i="15"/>
  <c r="Z36" i="15"/>
  <c r="AA36" i="15"/>
  <c r="AB36" i="15"/>
  <c r="AC36" i="15"/>
  <c r="AD36" i="15"/>
  <c r="AE36" i="15"/>
  <c r="AF36" i="15"/>
  <c r="AG36" i="15"/>
  <c r="AH36" i="15"/>
  <c r="AJ36" i="15"/>
  <c r="AK36" i="15"/>
  <c r="C37" i="15"/>
  <c r="J37" i="15"/>
  <c r="K37" i="15"/>
  <c r="L37" i="15"/>
  <c r="M37" i="15"/>
  <c r="Q37" i="15"/>
  <c r="S37" i="15"/>
  <c r="X37" i="15"/>
  <c r="Y37" i="15"/>
  <c r="Z37" i="15"/>
  <c r="AA37" i="15"/>
  <c r="AB37" i="15"/>
  <c r="AC37" i="15"/>
  <c r="AD37" i="15"/>
  <c r="AE37" i="15"/>
  <c r="AF37" i="15"/>
  <c r="AG37" i="15"/>
  <c r="AH37" i="15"/>
  <c r="AJ37" i="15"/>
  <c r="AK37" i="15"/>
  <c r="C38" i="15"/>
  <c r="J38" i="15"/>
  <c r="K38" i="15"/>
  <c r="L38" i="15"/>
  <c r="M38" i="15"/>
  <c r="Q38" i="15"/>
  <c r="S38" i="15" s="1"/>
  <c r="X38" i="15"/>
  <c r="Y38" i="15"/>
  <c r="Z38" i="15"/>
  <c r="AA38" i="15"/>
  <c r="AB38" i="15"/>
  <c r="AC38" i="15"/>
  <c r="AD38" i="15"/>
  <c r="AE38" i="15"/>
  <c r="AF38" i="15"/>
  <c r="AG38" i="15"/>
  <c r="AH38" i="15"/>
  <c r="AJ38" i="15"/>
  <c r="AK38" i="15"/>
  <c r="C39" i="15"/>
  <c r="J39" i="15"/>
  <c r="K39" i="15"/>
  <c r="L39" i="15"/>
  <c r="M39" i="15"/>
  <c r="Q39" i="15"/>
  <c r="S39" i="15" s="1"/>
  <c r="X39" i="15"/>
  <c r="Y39" i="15"/>
  <c r="Z39" i="15"/>
  <c r="AA39" i="15"/>
  <c r="AB39" i="15"/>
  <c r="AC39" i="15"/>
  <c r="AD39" i="15"/>
  <c r="AE39" i="15"/>
  <c r="AF39" i="15"/>
  <c r="AG39" i="15"/>
  <c r="AH39" i="15"/>
  <c r="AJ39" i="15"/>
  <c r="AK39" i="15"/>
  <c r="C40" i="15"/>
  <c r="J40" i="15"/>
  <c r="K40" i="15"/>
  <c r="L40" i="15"/>
  <c r="M40" i="15"/>
  <c r="Q40" i="15"/>
  <c r="S40" i="15" s="1"/>
  <c r="X40" i="15"/>
  <c r="Y40" i="15"/>
  <c r="Z40" i="15"/>
  <c r="AA40" i="15"/>
  <c r="AB40" i="15"/>
  <c r="AC40" i="15"/>
  <c r="AD40" i="15"/>
  <c r="AE40" i="15"/>
  <c r="AF40" i="15"/>
  <c r="AG40" i="15"/>
  <c r="AH40" i="15"/>
  <c r="AJ40" i="15"/>
  <c r="AK40" i="15"/>
  <c r="C41" i="15"/>
  <c r="J41" i="15"/>
  <c r="K41" i="15"/>
  <c r="L41" i="15"/>
  <c r="M41" i="15"/>
  <c r="Q41" i="15"/>
  <c r="S41" i="15" s="1"/>
  <c r="X41" i="15"/>
  <c r="Y41" i="15"/>
  <c r="Z41" i="15"/>
  <c r="AA41" i="15"/>
  <c r="AB41" i="15"/>
  <c r="AC41" i="15"/>
  <c r="AD41" i="15"/>
  <c r="AE41" i="15"/>
  <c r="AF41" i="15"/>
  <c r="AG41" i="15"/>
  <c r="AH41" i="15"/>
  <c r="AJ41" i="15"/>
  <c r="AK41" i="15"/>
  <c r="C42" i="15"/>
  <c r="J42" i="15"/>
  <c r="K42" i="15"/>
  <c r="L42" i="15"/>
  <c r="M42" i="15"/>
  <c r="Q42" i="15"/>
  <c r="S42" i="15" s="1"/>
  <c r="X42" i="15"/>
  <c r="Y42" i="15"/>
  <c r="Z42" i="15"/>
  <c r="AA42" i="15"/>
  <c r="AB42" i="15"/>
  <c r="AC42" i="15"/>
  <c r="AD42" i="15"/>
  <c r="AE42" i="15"/>
  <c r="AF42" i="15"/>
  <c r="AG42" i="15"/>
  <c r="AH42" i="15"/>
  <c r="AJ42" i="15"/>
  <c r="AK42" i="15"/>
  <c r="C43" i="15"/>
  <c r="J43" i="15"/>
  <c r="K43" i="15"/>
  <c r="L43" i="15"/>
  <c r="M43" i="15"/>
  <c r="Q43" i="15"/>
  <c r="S43" i="15"/>
  <c r="X43" i="15"/>
  <c r="Y43" i="15"/>
  <c r="Z43" i="15"/>
  <c r="AA43" i="15"/>
  <c r="AB43" i="15"/>
  <c r="AC43" i="15"/>
  <c r="AD43" i="15"/>
  <c r="AE43" i="15"/>
  <c r="AF43" i="15"/>
  <c r="AG43" i="15"/>
  <c r="AH43" i="15"/>
  <c r="AJ43" i="15"/>
  <c r="AK43" i="15"/>
  <c r="C44" i="15"/>
  <c r="J44" i="15"/>
  <c r="K44" i="15"/>
  <c r="L44" i="15"/>
  <c r="M44" i="15"/>
  <c r="Q44" i="15"/>
  <c r="S44" i="15" s="1"/>
  <c r="X44" i="15"/>
  <c r="Y44" i="15"/>
  <c r="Z44" i="15"/>
  <c r="AA44" i="15"/>
  <c r="AB44" i="15"/>
  <c r="AC44" i="15"/>
  <c r="AD44" i="15"/>
  <c r="AE44" i="15"/>
  <c r="AF44" i="15"/>
  <c r="AG44" i="15"/>
  <c r="AH44" i="15"/>
  <c r="AJ44" i="15"/>
  <c r="AK44" i="15"/>
  <c r="C45" i="15"/>
  <c r="J45" i="15"/>
  <c r="K45" i="15"/>
  <c r="L45" i="15"/>
  <c r="M45" i="15"/>
  <c r="Q45" i="15"/>
  <c r="S45" i="15"/>
  <c r="X45" i="15"/>
  <c r="Y45" i="15"/>
  <c r="Z45" i="15"/>
  <c r="AA45" i="15"/>
  <c r="AB45" i="15"/>
  <c r="AC45" i="15"/>
  <c r="AD45" i="15"/>
  <c r="AE45" i="15"/>
  <c r="AF45" i="15"/>
  <c r="AG45" i="15"/>
  <c r="AH45" i="15"/>
  <c r="AJ45" i="15"/>
  <c r="AK45" i="15"/>
  <c r="C46" i="15"/>
  <c r="J46" i="15"/>
  <c r="K46" i="15"/>
  <c r="L46" i="15"/>
  <c r="M46" i="15"/>
  <c r="Q46" i="15"/>
  <c r="S46" i="15" s="1"/>
  <c r="X46" i="15"/>
  <c r="Y46" i="15"/>
  <c r="Z46" i="15"/>
  <c r="AA46" i="15"/>
  <c r="AB46" i="15"/>
  <c r="AC46" i="15"/>
  <c r="AD46" i="15"/>
  <c r="AE46" i="15"/>
  <c r="AF46" i="15"/>
  <c r="AG46" i="15"/>
  <c r="AH46" i="15"/>
  <c r="AJ46" i="15"/>
  <c r="AK46" i="15"/>
  <c r="C47" i="15"/>
  <c r="J47" i="15"/>
  <c r="K47" i="15"/>
  <c r="L47" i="15"/>
  <c r="M47" i="15"/>
  <c r="Q47" i="15"/>
  <c r="S47" i="15"/>
  <c r="X47" i="15"/>
  <c r="Y47" i="15"/>
  <c r="Z47" i="15"/>
  <c r="AA47" i="15"/>
  <c r="AB47" i="15"/>
  <c r="AC47" i="15"/>
  <c r="AD47" i="15"/>
  <c r="AE47" i="15"/>
  <c r="AF47" i="15"/>
  <c r="AG47" i="15"/>
  <c r="AH47" i="15"/>
  <c r="AJ47" i="15"/>
  <c r="AK47" i="15"/>
  <c r="C48" i="15"/>
  <c r="J48" i="15"/>
  <c r="K48" i="15"/>
  <c r="L48" i="15"/>
  <c r="M48" i="15"/>
  <c r="Q48" i="15"/>
  <c r="S48" i="15" s="1"/>
  <c r="X48" i="15"/>
  <c r="Y48" i="15"/>
  <c r="Z48" i="15"/>
  <c r="AA48" i="15"/>
  <c r="AB48" i="15"/>
  <c r="AC48" i="15"/>
  <c r="AD48" i="15"/>
  <c r="AE48" i="15"/>
  <c r="AF48" i="15"/>
  <c r="AG48" i="15"/>
  <c r="AH48" i="15"/>
  <c r="AJ48" i="15"/>
  <c r="AK48" i="15"/>
  <c r="C49" i="15"/>
  <c r="J49" i="15"/>
  <c r="K49" i="15"/>
  <c r="L49" i="15"/>
  <c r="M49" i="15"/>
  <c r="Q49" i="15"/>
  <c r="S49" i="15" s="1"/>
  <c r="X49" i="15"/>
  <c r="Y49" i="15"/>
  <c r="Z49" i="15"/>
  <c r="AA49" i="15"/>
  <c r="AB49" i="15"/>
  <c r="AC49" i="15"/>
  <c r="AD49" i="15"/>
  <c r="AE49" i="15"/>
  <c r="AF49" i="15"/>
  <c r="AG49" i="15"/>
  <c r="AH49" i="15"/>
  <c r="AJ49" i="15"/>
  <c r="AK49" i="15"/>
  <c r="C50" i="15"/>
  <c r="J50" i="15"/>
  <c r="K50" i="15"/>
  <c r="L50" i="15"/>
  <c r="M50" i="15"/>
  <c r="Q50" i="15"/>
  <c r="S50" i="15" s="1"/>
  <c r="X50" i="15"/>
  <c r="Y50" i="15"/>
  <c r="Z50" i="15"/>
  <c r="AA50" i="15"/>
  <c r="AB50" i="15"/>
  <c r="AC50" i="15"/>
  <c r="AD50" i="15"/>
  <c r="AE50" i="15"/>
  <c r="AF50" i="15"/>
  <c r="AG50" i="15"/>
  <c r="AH50" i="15"/>
  <c r="AJ50" i="15"/>
  <c r="AK50" i="15"/>
  <c r="C51" i="15"/>
  <c r="J51" i="15"/>
  <c r="K51" i="15"/>
  <c r="L51" i="15"/>
  <c r="M51" i="15"/>
  <c r="Q51" i="15"/>
  <c r="S51" i="15" s="1"/>
  <c r="X51" i="15"/>
  <c r="Y51" i="15"/>
  <c r="Z51" i="15"/>
  <c r="AA51" i="15"/>
  <c r="AB51" i="15"/>
  <c r="AC51" i="15"/>
  <c r="AD51" i="15"/>
  <c r="AE51" i="15"/>
  <c r="AF51" i="15"/>
  <c r="AG51" i="15"/>
  <c r="AH51" i="15"/>
  <c r="AJ51" i="15"/>
  <c r="AK51" i="15"/>
  <c r="C52" i="15"/>
  <c r="J52" i="15"/>
  <c r="K52" i="15"/>
  <c r="L52" i="15"/>
  <c r="M52" i="15"/>
  <c r="Q52" i="15"/>
  <c r="S52" i="15" s="1"/>
  <c r="X52" i="15"/>
  <c r="Y52" i="15"/>
  <c r="Z52" i="15"/>
  <c r="AA52" i="15"/>
  <c r="AB52" i="15"/>
  <c r="AC52" i="15"/>
  <c r="AD52" i="15"/>
  <c r="AE52" i="15"/>
  <c r="AF52" i="15"/>
  <c r="AG52" i="15"/>
  <c r="AH52" i="15"/>
  <c r="AJ52" i="15"/>
  <c r="AK52" i="15"/>
  <c r="C53" i="15"/>
  <c r="J53" i="15"/>
  <c r="K53" i="15"/>
  <c r="L53" i="15"/>
  <c r="M53" i="15"/>
  <c r="Q53" i="15"/>
  <c r="S53" i="15"/>
  <c r="X53" i="15"/>
  <c r="Y53" i="15"/>
  <c r="Z53" i="15"/>
  <c r="AA53" i="15"/>
  <c r="AB53" i="15"/>
  <c r="AC53" i="15"/>
  <c r="AD53" i="15"/>
  <c r="AE53" i="15"/>
  <c r="AF53" i="15"/>
  <c r="AG53" i="15"/>
  <c r="AH53" i="15"/>
  <c r="AJ53" i="15"/>
  <c r="AK53" i="15"/>
  <c r="C54" i="15"/>
  <c r="J54" i="15"/>
  <c r="K54" i="15"/>
  <c r="L54" i="15"/>
  <c r="M54" i="15"/>
  <c r="Q54" i="15"/>
  <c r="S54" i="15" s="1"/>
  <c r="X54" i="15"/>
  <c r="Y54" i="15"/>
  <c r="Z54" i="15"/>
  <c r="AA54" i="15"/>
  <c r="AB54" i="15"/>
  <c r="AC54" i="15"/>
  <c r="AD54" i="15"/>
  <c r="AE54" i="15"/>
  <c r="AF54" i="15"/>
  <c r="AG54" i="15"/>
  <c r="AH54" i="15"/>
  <c r="AJ54" i="15"/>
  <c r="AK54" i="15"/>
  <c r="C55" i="15"/>
  <c r="J55" i="15"/>
  <c r="K55" i="15"/>
  <c r="L55" i="15"/>
  <c r="M55" i="15"/>
  <c r="Q55" i="15"/>
  <c r="S55" i="15" s="1"/>
  <c r="X55" i="15"/>
  <c r="Y55" i="15"/>
  <c r="Z55" i="15"/>
  <c r="AA55" i="15"/>
  <c r="AB55" i="15"/>
  <c r="AC55" i="15"/>
  <c r="AD55" i="15"/>
  <c r="AE55" i="15"/>
  <c r="AF55" i="15"/>
  <c r="AG55" i="15"/>
  <c r="AH55" i="15"/>
  <c r="AJ55" i="15"/>
  <c r="AK55" i="15"/>
  <c r="C56" i="15"/>
  <c r="J56" i="15"/>
  <c r="K56" i="15"/>
  <c r="L56" i="15"/>
  <c r="M56" i="15"/>
  <c r="Q56" i="15"/>
  <c r="S56" i="15" s="1"/>
  <c r="X56" i="15"/>
  <c r="Y56" i="15"/>
  <c r="Z56" i="15"/>
  <c r="AA56" i="15"/>
  <c r="AB56" i="15"/>
  <c r="AC56" i="15"/>
  <c r="AD56" i="15"/>
  <c r="AE56" i="15"/>
  <c r="AF56" i="15"/>
  <c r="AG56" i="15"/>
  <c r="AH56" i="15"/>
  <c r="AJ56" i="15"/>
  <c r="AK56" i="15"/>
  <c r="C57" i="15"/>
  <c r="J57" i="15"/>
  <c r="K57" i="15"/>
  <c r="L57" i="15"/>
  <c r="M57" i="15"/>
  <c r="Q57" i="15"/>
  <c r="S57" i="15" s="1"/>
  <c r="X57" i="15"/>
  <c r="Y57" i="15"/>
  <c r="Z57" i="15"/>
  <c r="AA57" i="15"/>
  <c r="AB57" i="15"/>
  <c r="AC57" i="15"/>
  <c r="AD57" i="15"/>
  <c r="AE57" i="15"/>
  <c r="AF57" i="15"/>
  <c r="AG57" i="15"/>
  <c r="AH57" i="15"/>
  <c r="AJ57" i="15"/>
  <c r="AK57" i="15"/>
  <c r="C58" i="15"/>
  <c r="J58" i="15"/>
  <c r="K58" i="15"/>
  <c r="L58" i="15"/>
  <c r="M58" i="15"/>
  <c r="Q58" i="15"/>
  <c r="S58" i="15" s="1"/>
  <c r="X58" i="15"/>
  <c r="Y58" i="15"/>
  <c r="Z58" i="15"/>
  <c r="AA58" i="15"/>
  <c r="AB58" i="15"/>
  <c r="AC58" i="15"/>
  <c r="AD58" i="15"/>
  <c r="AE58" i="15"/>
  <c r="AF58" i="15"/>
  <c r="AG58" i="15"/>
  <c r="AH58" i="15"/>
  <c r="AJ58" i="15"/>
  <c r="AK58" i="15"/>
  <c r="C59" i="15"/>
  <c r="J59" i="15"/>
  <c r="K59" i="15"/>
  <c r="L59" i="15"/>
  <c r="M59" i="15"/>
  <c r="Q59" i="15"/>
  <c r="S59" i="15"/>
  <c r="X59" i="15"/>
  <c r="Y59" i="15"/>
  <c r="Z59" i="15"/>
  <c r="AA59" i="15"/>
  <c r="AB59" i="15"/>
  <c r="AC59" i="15"/>
  <c r="AD59" i="15"/>
  <c r="AE59" i="15"/>
  <c r="AF59" i="15"/>
  <c r="AG59" i="15"/>
  <c r="AH59" i="15"/>
  <c r="AJ59" i="15"/>
  <c r="AK59" i="15"/>
  <c r="C60" i="15"/>
  <c r="J60" i="15"/>
  <c r="K60" i="15"/>
  <c r="L60" i="15"/>
  <c r="M60" i="15"/>
  <c r="Q60" i="15"/>
  <c r="S60" i="15" s="1"/>
  <c r="X60" i="15"/>
  <c r="Y60" i="15"/>
  <c r="Z60" i="15"/>
  <c r="AA60" i="15"/>
  <c r="AB60" i="15"/>
  <c r="AC60" i="15"/>
  <c r="AD60" i="15"/>
  <c r="AE60" i="15"/>
  <c r="AF60" i="15"/>
  <c r="AG60" i="15"/>
  <c r="AH60" i="15"/>
  <c r="AJ60" i="15"/>
  <c r="AK60" i="15"/>
  <c r="C61" i="15"/>
  <c r="J61" i="15"/>
  <c r="K61" i="15"/>
  <c r="L61" i="15"/>
  <c r="M61" i="15"/>
  <c r="Q61" i="15"/>
  <c r="S61" i="15"/>
  <c r="X61" i="15"/>
  <c r="Y61" i="15"/>
  <c r="Z61" i="15"/>
  <c r="AA61" i="15"/>
  <c r="AB61" i="15"/>
  <c r="AC61" i="15"/>
  <c r="AD61" i="15"/>
  <c r="AE61" i="15"/>
  <c r="AF61" i="15"/>
  <c r="AG61" i="15"/>
  <c r="AH61" i="15"/>
  <c r="AJ61" i="15"/>
  <c r="AK61" i="15"/>
  <c r="C62" i="15"/>
  <c r="J62" i="15"/>
  <c r="K62" i="15"/>
  <c r="L62" i="15"/>
  <c r="M62" i="15"/>
  <c r="Q62" i="15"/>
  <c r="S62" i="15" s="1"/>
  <c r="X62" i="15"/>
  <c r="Y62" i="15"/>
  <c r="Z62" i="15"/>
  <c r="AA62" i="15"/>
  <c r="AB62" i="15"/>
  <c r="AC62" i="15"/>
  <c r="AD62" i="15"/>
  <c r="AE62" i="15"/>
  <c r="AF62" i="15"/>
  <c r="AG62" i="15"/>
  <c r="AH62" i="15"/>
  <c r="AJ62" i="15"/>
  <c r="AK62" i="15"/>
  <c r="C63" i="15"/>
  <c r="J63" i="15"/>
  <c r="K63" i="15"/>
  <c r="L63" i="15"/>
  <c r="M63" i="15"/>
  <c r="Q63" i="15"/>
  <c r="S63" i="15" s="1"/>
  <c r="X63" i="15"/>
  <c r="Y63" i="15"/>
  <c r="Z63" i="15"/>
  <c r="AA63" i="15"/>
  <c r="AB63" i="15"/>
  <c r="AC63" i="15"/>
  <c r="AD63" i="15"/>
  <c r="AE63" i="15"/>
  <c r="AF63" i="15"/>
  <c r="AG63" i="15"/>
  <c r="AH63" i="15"/>
  <c r="AJ63" i="15"/>
  <c r="AK63" i="15"/>
  <c r="C64" i="15"/>
  <c r="J64" i="15"/>
  <c r="K64" i="15"/>
  <c r="L64" i="15"/>
  <c r="M64" i="15"/>
  <c r="Q64" i="15"/>
  <c r="S64" i="15" s="1"/>
  <c r="X64" i="15"/>
  <c r="Y64" i="15"/>
  <c r="Z64" i="15"/>
  <c r="AA64" i="15"/>
  <c r="AB64" i="15"/>
  <c r="AC64" i="15"/>
  <c r="AD64" i="15"/>
  <c r="AE64" i="15"/>
  <c r="AF64" i="15"/>
  <c r="AG64" i="15"/>
  <c r="AH64" i="15"/>
  <c r="AJ64" i="15"/>
  <c r="AK64" i="15"/>
  <c r="C65" i="15"/>
  <c r="J65" i="15"/>
  <c r="K65" i="15"/>
  <c r="L65" i="15"/>
  <c r="M65" i="15"/>
  <c r="Q65" i="15"/>
  <c r="S65" i="15" s="1"/>
  <c r="X65" i="15"/>
  <c r="Y65" i="15"/>
  <c r="Z65" i="15"/>
  <c r="AA65" i="15"/>
  <c r="AB65" i="15"/>
  <c r="AC65" i="15"/>
  <c r="AD65" i="15"/>
  <c r="AE65" i="15"/>
  <c r="AF65" i="15"/>
  <c r="AG65" i="15"/>
  <c r="AH65" i="15"/>
  <c r="AJ65" i="15"/>
  <c r="AK65" i="15"/>
  <c r="C66" i="15"/>
  <c r="J66" i="15"/>
  <c r="K66" i="15"/>
  <c r="L66" i="15"/>
  <c r="M66" i="15"/>
  <c r="Q66" i="15"/>
  <c r="S66" i="15" s="1"/>
  <c r="X66" i="15"/>
  <c r="Y66" i="15"/>
  <c r="Z66" i="15"/>
  <c r="AA66" i="15"/>
  <c r="AB66" i="15"/>
  <c r="AC66" i="15"/>
  <c r="AD66" i="15"/>
  <c r="AE66" i="15"/>
  <c r="AF66" i="15"/>
  <c r="AG66" i="15"/>
  <c r="AH66" i="15"/>
  <c r="AJ66" i="15"/>
  <c r="AK66" i="15"/>
  <c r="C67" i="15"/>
  <c r="J67" i="15"/>
  <c r="K67" i="15"/>
  <c r="L67" i="15"/>
  <c r="M67" i="15"/>
  <c r="Q67" i="15"/>
  <c r="S67" i="15" s="1"/>
  <c r="X67" i="15"/>
  <c r="Y67" i="15"/>
  <c r="Z67" i="15"/>
  <c r="AA67" i="15"/>
  <c r="AB67" i="15"/>
  <c r="AC67" i="15"/>
  <c r="AD67" i="15"/>
  <c r="AE67" i="15"/>
  <c r="AF67" i="15"/>
  <c r="AG67" i="15"/>
  <c r="AH67" i="15"/>
  <c r="AJ67" i="15"/>
  <c r="AK67" i="15"/>
  <c r="C68" i="15"/>
  <c r="J68" i="15"/>
  <c r="K68" i="15"/>
  <c r="L68" i="15"/>
  <c r="M68" i="15"/>
  <c r="Q68" i="15"/>
  <c r="S68" i="15" s="1"/>
  <c r="X68" i="15"/>
  <c r="Y68" i="15"/>
  <c r="Z68" i="15"/>
  <c r="AA68" i="15"/>
  <c r="AB68" i="15"/>
  <c r="AC68" i="15"/>
  <c r="AD68" i="15"/>
  <c r="AE68" i="15"/>
  <c r="AF68" i="15"/>
  <c r="AG68" i="15"/>
  <c r="AH68" i="15"/>
  <c r="AJ68" i="15"/>
  <c r="AK68" i="15"/>
  <c r="C69" i="15"/>
  <c r="J69" i="15"/>
  <c r="K69" i="15"/>
  <c r="L69" i="15"/>
  <c r="M69" i="15"/>
  <c r="Q69" i="15"/>
  <c r="S69" i="15" s="1"/>
  <c r="X69" i="15"/>
  <c r="Y69" i="15"/>
  <c r="Z69" i="15"/>
  <c r="AA69" i="15"/>
  <c r="AB69" i="15"/>
  <c r="AC69" i="15"/>
  <c r="AD69" i="15"/>
  <c r="AE69" i="15"/>
  <c r="AF69" i="15"/>
  <c r="AG69" i="15"/>
  <c r="AH69" i="15"/>
  <c r="AJ69" i="15"/>
  <c r="AK69" i="15"/>
  <c r="C70" i="15"/>
  <c r="J70" i="15"/>
  <c r="K70" i="15"/>
  <c r="L70" i="15"/>
  <c r="M70" i="15"/>
  <c r="Q70" i="15"/>
  <c r="S70" i="15" s="1"/>
  <c r="X70" i="15"/>
  <c r="Y70" i="15"/>
  <c r="Z70" i="15"/>
  <c r="AA70" i="15"/>
  <c r="AB70" i="15"/>
  <c r="AC70" i="15"/>
  <c r="AD70" i="15"/>
  <c r="AE70" i="15"/>
  <c r="AF70" i="15"/>
  <c r="AG70" i="15"/>
  <c r="AH70" i="15"/>
  <c r="AJ70" i="15"/>
  <c r="AK70" i="15"/>
  <c r="C71" i="15"/>
  <c r="J71" i="15"/>
  <c r="K71" i="15"/>
  <c r="L71" i="15"/>
  <c r="M71" i="15"/>
  <c r="Q71" i="15"/>
  <c r="S71" i="15"/>
  <c r="X71" i="15"/>
  <c r="Y71" i="15"/>
  <c r="Z71" i="15"/>
  <c r="AA71" i="15"/>
  <c r="AB71" i="15"/>
  <c r="AC71" i="15"/>
  <c r="AD71" i="15"/>
  <c r="AE71" i="15"/>
  <c r="AF71" i="15"/>
  <c r="AG71" i="15"/>
  <c r="AH71" i="15"/>
  <c r="AJ71" i="15"/>
  <c r="AK71" i="15"/>
  <c r="C72" i="15"/>
  <c r="J72" i="15"/>
  <c r="K72" i="15"/>
  <c r="L72" i="15"/>
  <c r="M72" i="15"/>
  <c r="Q72" i="15"/>
  <c r="S72" i="15" s="1"/>
  <c r="X72" i="15"/>
  <c r="Y72" i="15"/>
  <c r="Z72" i="15"/>
  <c r="AA72" i="15"/>
  <c r="AB72" i="15"/>
  <c r="AC72" i="15"/>
  <c r="AD72" i="15"/>
  <c r="AE72" i="15"/>
  <c r="AF72" i="15"/>
  <c r="AG72" i="15"/>
  <c r="AH72" i="15"/>
  <c r="AJ72" i="15"/>
  <c r="AK72" i="15"/>
  <c r="C73" i="15"/>
  <c r="J73" i="15"/>
  <c r="K73" i="15"/>
  <c r="L73" i="15"/>
  <c r="M73" i="15"/>
  <c r="Q73" i="15"/>
  <c r="S73" i="15"/>
  <c r="X73" i="15"/>
  <c r="Y73" i="15"/>
  <c r="Z73" i="15"/>
  <c r="AA73" i="15"/>
  <c r="AB73" i="15"/>
  <c r="AC73" i="15"/>
  <c r="AD73" i="15"/>
  <c r="AE73" i="15"/>
  <c r="AF73" i="15"/>
  <c r="AG73" i="15"/>
  <c r="AH73" i="15"/>
  <c r="AJ73" i="15"/>
  <c r="AK73" i="15"/>
  <c r="C74" i="15"/>
  <c r="J74" i="15"/>
  <c r="K74" i="15"/>
  <c r="L74" i="15"/>
  <c r="M74" i="15"/>
  <c r="Q74" i="15"/>
  <c r="S74" i="15" s="1"/>
  <c r="X74" i="15"/>
  <c r="Y74" i="15"/>
  <c r="Z74" i="15"/>
  <c r="AA74" i="15"/>
  <c r="AB74" i="15"/>
  <c r="AC74" i="15"/>
  <c r="AD74" i="15"/>
  <c r="AE74" i="15"/>
  <c r="AF74" i="15"/>
  <c r="AG74" i="15"/>
  <c r="AH74" i="15"/>
  <c r="AJ74" i="15"/>
  <c r="AK74" i="15"/>
  <c r="C75" i="15"/>
  <c r="J75" i="15"/>
  <c r="K75" i="15"/>
  <c r="L75" i="15"/>
  <c r="M75" i="15"/>
  <c r="Q75" i="15"/>
  <c r="S75" i="15" s="1"/>
  <c r="X75" i="15"/>
  <c r="Y75" i="15"/>
  <c r="Z75" i="15"/>
  <c r="AA75" i="15"/>
  <c r="AB75" i="15"/>
  <c r="AC75" i="15"/>
  <c r="AD75" i="15"/>
  <c r="AE75" i="15"/>
  <c r="AF75" i="15"/>
  <c r="AG75" i="15"/>
  <c r="AH75" i="15"/>
  <c r="AJ75" i="15"/>
  <c r="AK75" i="15"/>
  <c r="C76" i="15"/>
  <c r="J76" i="15"/>
  <c r="K76" i="15"/>
  <c r="L76" i="15"/>
  <c r="M76" i="15"/>
  <c r="Q76" i="15"/>
  <c r="S76" i="15" s="1"/>
  <c r="X76" i="15"/>
  <c r="Y76" i="15"/>
  <c r="Z76" i="15"/>
  <c r="AA76" i="15"/>
  <c r="AB76" i="15"/>
  <c r="AC76" i="15"/>
  <c r="AD76" i="15"/>
  <c r="AE76" i="15"/>
  <c r="AF76" i="15"/>
  <c r="AG76" i="15"/>
  <c r="AH76" i="15"/>
  <c r="AJ76" i="15"/>
  <c r="AK76" i="15"/>
  <c r="C77" i="15"/>
  <c r="J77" i="15"/>
  <c r="K77" i="15"/>
  <c r="L77" i="15"/>
  <c r="M77" i="15"/>
  <c r="Q77" i="15"/>
  <c r="S77" i="15" s="1"/>
  <c r="X77" i="15"/>
  <c r="Y77" i="15"/>
  <c r="Z77" i="15"/>
  <c r="AA77" i="15"/>
  <c r="AB77" i="15"/>
  <c r="AC77" i="15"/>
  <c r="AD77" i="15"/>
  <c r="AE77" i="15"/>
  <c r="AF77" i="15"/>
  <c r="AG77" i="15"/>
  <c r="AH77" i="15"/>
  <c r="AJ77" i="15"/>
  <c r="AK77" i="15"/>
  <c r="C78" i="15"/>
  <c r="J78" i="15"/>
  <c r="K78" i="15"/>
  <c r="L78" i="15"/>
  <c r="M78" i="15"/>
  <c r="Q78" i="15"/>
  <c r="S78" i="15" s="1"/>
  <c r="X78" i="15"/>
  <c r="Y78" i="15"/>
  <c r="Z78" i="15"/>
  <c r="AA78" i="15"/>
  <c r="AB78" i="15"/>
  <c r="AC78" i="15"/>
  <c r="AD78" i="15"/>
  <c r="AE78" i="15"/>
  <c r="AF78" i="15"/>
  <c r="AG78" i="15"/>
  <c r="AH78" i="15"/>
  <c r="AJ78" i="15"/>
  <c r="AK78" i="15"/>
  <c r="C79" i="15"/>
  <c r="J79" i="15"/>
  <c r="K79" i="15"/>
  <c r="L79" i="15"/>
  <c r="M79" i="15"/>
  <c r="Q79" i="15"/>
  <c r="S79" i="15" s="1"/>
  <c r="X79" i="15"/>
  <c r="Y79" i="15"/>
  <c r="Z79" i="15"/>
  <c r="AA79" i="15"/>
  <c r="AB79" i="15"/>
  <c r="AC79" i="15"/>
  <c r="AD79" i="15"/>
  <c r="AE79" i="15"/>
  <c r="AF79" i="15"/>
  <c r="AG79" i="15"/>
  <c r="AH79" i="15"/>
  <c r="AJ79" i="15"/>
  <c r="AK79" i="15"/>
  <c r="C80" i="15"/>
  <c r="J80" i="15"/>
  <c r="K80" i="15"/>
  <c r="L80" i="15"/>
  <c r="M80" i="15"/>
  <c r="Q80" i="15"/>
  <c r="S80" i="15" s="1"/>
  <c r="X80" i="15"/>
  <c r="Y80" i="15"/>
  <c r="Z80" i="15"/>
  <c r="AA80" i="15"/>
  <c r="AB80" i="15"/>
  <c r="AC80" i="15"/>
  <c r="AD80" i="15"/>
  <c r="AE80" i="15"/>
  <c r="AF80" i="15"/>
  <c r="AG80" i="15"/>
  <c r="AH80" i="15"/>
  <c r="AJ80" i="15"/>
  <c r="AK80" i="15"/>
  <c r="C81" i="15"/>
  <c r="J81" i="15"/>
  <c r="K81" i="15"/>
  <c r="L81" i="15"/>
  <c r="M81" i="15"/>
  <c r="Q81" i="15"/>
  <c r="S81" i="15" s="1"/>
  <c r="X81" i="15"/>
  <c r="Y81" i="15"/>
  <c r="Z81" i="15"/>
  <c r="AA81" i="15"/>
  <c r="AB81" i="15"/>
  <c r="AC81" i="15"/>
  <c r="AD81" i="15"/>
  <c r="AE81" i="15"/>
  <c r="AF81" i="15"/>
  <c r="AG81" i="15"/>
  <c r="AH81" i="15"/>
  <c r="AJ81" i="15"/>
  <c r="AK81" i="15"/>
  <c r="C82" i="15"/>
  <c r="J82" i="15"/>
  <c r="K82" i="15"/>
  <c r="L82" i="15"/>
  <c r="M82" i="15"/>
  <c r="Q82" i="15"/>
  <c r="S82" i="15" s="1"/>
  <c r="X82" i="15"/>
  <c r="Y82" i="15"/>
  <c r="Z82" i="15"/>
  <c r="AA82" i="15"/>
  <c r="AB82" i="15"/>
  <c r="AC82" i="15"/>
  <c r="AD82" i="15"/>
  <c r="AE82" i="15"/>
  <c r="AF82" i="15"/>
  <c r="AG82" i="15"/>
  <c r="AH82" i="15"/>
  <c r="AJ82" i="15"/>
  <c r="AK82" i="15"/>
  <c r="C83" i="15"/>
  <c r="J83" i="15"/>
  <c r="K83" i="15"/>
  <c r="L83" i="15"/>
  <c r="M83" i="15"/>
  <c r="Q83" i="15"/>
  <c r="S83" i="15"/>
  <c r="X83" i="15"/>
  <c r="Y83" i="15"/>
  <c r="Z83" i="15"/>
  <c r="AA83" i="15"/>
  <c r="AB83" i="15"/>
  <c r="AC83" i="15"/>
  <c r="AD83" i="15"/>
  <c r="AE83" i="15"/>
  <c r="AF83" i="15"/>
  <c r="AG83" i="15"/>
  <c r="AH83" i="15"/>
  <c r="AJ83" i="15"/>
  <c r="AK83" i="15"/>
  <c r="C84" i="15"/>
  <c r="J84" i="15"/>
  <c r="K84" i="15"/>
  <c r="L84" i="15"/>
  <c r="M84" i="15"/>
  <c r="Q84" i="15"/>
  <c r="S84" i="15" s="1"/>
  <c r="X84" i="15"/>
  <c r="Y84" i="15"/>
  <c r="Z84" i="15"/>
  <c r="AA84" i="15"/>
  <c r="AB84" i="15"/>
  <c r="AC84" i="15"/>
  <c r="AD84" i="15"/>
  <c r="AE84" i="15"/>
  <c r="AF84" i="15"/>
  <c r="AG84" i="15"/>
  <c r="AH84" i="15"/>
  <c r="AJ84" i="15"/>
  <c r="AK84" i="15"/>
  <c r="C85" i="15"/>
  <c r="J85" i="15"/>
  <c r="K85" i="15"/>
  <c r="L85" i="15"/>
  <c r="M85" i="15"/>
  <c r="Q85" i="15"/>
  <c r="S85" i="15" s="1"/>
  <c r="X85" i="15"/>
  <c r="Y85" i="15"/>
  <c r="Z85" i="15"/>
  <c r="AA85" i="15"/>
  <c r="AB85" i="15"/>
  <c r="AC85" i="15"/>
  <c r="AD85" i="15"/>
  <c r="AE85" i="15"/>
  <c r="AF85" i="15"/>
  <c r="AG85" i="15"/>
  <c r="AH85" i="15"/>
  <c r="AJ85" i="15"/>
  <c r="AK85" i="15"/>
  <c r="C86" i="15"/>
  <c r="J86" i="15"/>
  <c r="K86" i="15"/>
  <c r="L86" i="15"/>
  <c r="M86" i="15"/>
  <c r="Q86" i="15"/>
  <c r="S86" i="15" s="1"/>
  <c r="X86" i="15"/>
  <c r="Y86" i="15"/>
  <c r="Z86" i="15"/>
  <c r="AA86" i="15"/>
  <c r="AB86" i="15"/>
  <c r="AC86" i="15"/>
  <c r="AD86" i="15"/>
  <c r="AE86" i="15"/>
  <c r="AF86" i="15"/>
  <c r="AG86" i="15"/>
  <c r="AH86" i="15"/>
  <c r="AJ86" i="15"/>
  <c r="AK86" i="15"/>
  <c r="C87" i="15"/>
  <c r="J87" i="15"/>
  <c r="K87" i="15"/>
  <c r="L87" i="15"/>
  <c r="M87" i="15"/>
  <c r="Q87" i="15"/>
  <c r="S87" i="15"/>
  <c r="X87" i="15"/>
  <c r="Y87" i="15"/>
  <c r="Z87" i="15"/>
  <c r="AA87" i="15"/>
  <c r="AB87" i="15"/>
  <c r="AC87" i="15"/>
  <c r="AD87" i="15"/>
  <c r="AE87" i="15"/>
  <c r="AF87" i="15"/>
  <c r="AG87" i="15"/>
  <c r="AH87" i="15"/>
  <c r="AJ87" i="15"/>
  <c r="AK87" i="15"/>
  <c r="C88" i="15"/>
  <c r="J88" i="15"/>
  <c r="K88" i="15"/>
  <c r="L88" i="15"/>
  <c r="M88" i="15"/>
  <c r="Q88" i="15"/>
  <c r="S88" i="15" s="1"/>
  <c r="X88" i="15"/>
  <c r="Y88" i="15"/>
  <c r="Z88" i="15"/>
  <c r="AA88" i="15"/>
  <c r="AB88" i="15"/>
  <c r="AC88" i="15"/>
  <c r="AD88" i="15"/>
  <c r="AE88" i="15"/>
  <c r="AF88" i="15"/>
  <c r="AG88" i="15"/>
  <c r="AH88" i="15"/>
  <c r="AJ88" i="15"/>
  <c r="AK88" i="15"/>
  <c r="C89" i="15"/>
  <c r="J89" i="15"/>
  <c r="K89" i="15"/>
  <c r="L89" i="15"/>
  <c r="M89" i="15"/>
  <c r="Q89" i="15"/>
  <c r="S89" i="15" s="1"/>
  <c r="X89" i="15"/>
  <c r="Y89" i="15"/>
  <c r="Z89" i="15"/>
  <c r="AA89" i="15"/>
  <c r="AB89" i="15"/>
  <c r="AC89" i="15"/>
  <c r="AD89" i="15"/>
  <c r="AE89" i="15"/>
  <c r="AF89" i="15"/>
  <c r="AG89" i="15"/>
  <c r="AH89" i="15"/>
  <c r="AJ89" i="15"/>
  <c r="AK89" i="15"/>
  <c r="C90" i="15"/>
  <c r="J90" i="15"/>
  <c r="K90" i="15"/>
  <c r="L90" i="15"/>
  <c r="M90" i="15"/>
  <c r="Q90" i="15"/>
  <c r="S90" i="15" s="1"/>
  <c r="X90" i="15"/>
  <c r="Y90" i="15"/>
  <c r="Z90" i="15"/>
  <c r="AA90" i="15"/>
  <c r="AB90" i="15"/>
  <c r="AC90" i="15"/>
  <c r="AD90" i="15"/>
  <c r="AE90" i="15"/>
  <c r="AF90" i="15"/>
  <c r="AG90" i="15"/>
  <c r="AH90" i="15"/>
  <c r="AJ90" i="15"/>
  <c r="AK90" i="15"/>
  <c r="C91" i="15"/>
  <c r="J91" i="15"/>
  <c r="K91" i="15"/>
  <c r="L91" i="15"/>
  <c r="M91" i="15"/>
  <c r="Q91" i="15"/>
  <c r="S91" i="15" s="1"/>
  <c r="X91" i="15"/>
  <c r="Y91" i="15"/>
  <c r="Z91" i="15"/>
  <c r="AA91" i="15"/>
  <c r="AB91" i="15"/>
  <c r="AC91" i="15"/>
  <c r="AD91" i="15"/>
  <c r="AE91" i="15"/>
  <c r="AF91" i="15"/>
  <c r="AG91" i="15"/>
  <c r="AH91" i="15"/>
  <c r="AJ91" i="15"/>
  <c r="AK91" i="15"/>
  <c r="C92" i="15"/>
  <c r="J92" i="15"/>
  <c r="K92" i="15"/>
  <c r="L92" i="15"/>
  <c r="M92" i="15"/>
  <c r="Q92" i="15"/>
  <c r="S92" i="15" s="1"/>
  <c r="X92" i="15"/>
  <c r="Y92" i="15"/>
  <c r="Z92" i="15"/>
  <c r="AA92" i="15"/>
  <c r="AB92" i="15"/>
  <c r="AC92" i="15"/>
  <c r="AD92" i="15"/>
  <c r="AE92" i="15"/>
  <c r="AF92" i="15"/>
  <c r="AG92" i="15"/>
  <c r="AH92" i="15"/>
  <c r="AJ92" i="15"/>
  <c r="AK92" i="15"/>
  <c r="C93" i="15"/>
  <c r="J93" i="15"/>
  <c r="K93" i="15"/>
  <c r="L93" i="15"/>
  <c r="M93" i="15"/>
  <c r="Q93" i="15"/>
  <c r="S93" i="15" s="1"/>
  <c r="X93" i="15"/>
  <c r="Y93" i="15"/>
  <c r="Z93" i="15"/>
  <c r="AA93" i="15"/>
  <c r="AB93" i="15"/>
  <c r="AC93" i="15"/>
  <c r="AD93" i="15"/>
  <c r="AE93" i="15"/>
  <c r="AF93" i="15"/>
  <c r="AG93" i="15"/>
  <c r="AH93" i="15"/>
  <c r="AJ93" i="15"/>
  <c r="AK93" i="15"/>
  <c r="C94" i="15"/>
  <c r="J94" i="15"/>
  <c r="K94" i="15"/>
  <c r="L94" i="15"/>
  <c r="M94" i="15"/>
  <c r="Q94" i="15"/>
  <c r="S94" i="15" s="1"/>
  <c r="X94" i="15"/>
  <c r="Y94" i="15"/>
  <c r="Z94" i="15"/>
  <c r="AA94" i="15"/>
  <c r="AB94" i="15"/>
  <c r="AC94" i="15"/>
  <c r="AD94" i="15"/>
  <c r="AE94" i="15"/>
  <c r="AF94" i="15"/>
  <c r="AG94" i="15"/>
  <c r="AH94" i="15"/>
  <c r="AJ94" i="15"/>
  <c r="AK94" i="15"/>
  <c r="C95" i="15"/>
  <c r="J95" i="15"/>
  <c r="K95" i="15"/>
  <c r="L95" i="15"/>
  <c r="M95" i="15"/>
  <c r="Q95" i="15"/>
  <c r="S95" i="15" s="1"/>
  <c r="X95" i="15"/>
  <c r="Y95" i="15"/>
  <c r="Z95" i="15"/>
  <c r="AA95" i="15"/>
  <c r="AB95" i="15"/>
  <c r="AC95" i="15"/>
  <c r="AD95" i="15"/>
  <c r="AE95" i="15"/>
  <c r="AF95" i="15"/>
  <c r="AG95" i="15"/>
  <c r="AH95" i="15"/>
  <c r="AJ95" i="15"/>
  <c r="AK95" i="15"/>
  <c r="C96" i="15"/>
  <c r="J96" i="15"/>
  <c r="K96" i="15"/>
  <c r="L96" i="15"/>
  <c r="M96" i="15"/>
  <c r="Q96" i="15"/>
  <c r="S96" i="15" s="1"/>
  <c r="X96" i="15"/>
  <c r="Y96" i="15"/>
  <c r="Z96" i="15"/>
  <c r="AA96" i="15"/>
  <c r="AB96" i="15"/>
  <c r="AC96" i="15"/>
  <c r="AD96" i="15"/>
  <c r="AE96" i="15"/>
  <c r="AF96" i="15"/>
  <c r="AG96" i="15"/>
  <c r="AH96" i="15"/>
  <c r="AJ96" i="15"/>
  <c r="AK96" i="15"/>
  <c r="C97" i="15"/>
  <c r="J97" i="15"/>
  <c r="K97" i="15"/>
  <c r="L97" i="15"/>
  <c r="M97" i="15"/>
  <c r="Q97" i="15"/>
  <c r="S97" i="15" s="1"/>
  <c r="X97" i="15"/>
  <c r="Y97" i="15"/>
  <c r="Z97" i="15"/>
  <c r="AA97" i="15"/>
  <c r="AB97" i="15"/>
  <c r="AC97" i="15"/>
  <c r="AD97" i="15"/>
  <c r="AE97" i="15"/>
  <c r="AF97" i="15"/>
  <c r="AG97" i="15"/>
  <c r="AH97" i="15"/>
  <c r="AJ97" i="15"/>
  <c r="AK97" i="15"/>
  <c r="C98" i="15"/>
  <c r="J98" i="15"/>
  <c r="K98" i="15"/>
  <c r="L98" i="15"/>
  <c r="M98" i="15"/>
  <c r="Q98" i="15"/>
  <c r="S98" i="15" s="1"/>
  <c r="X98" i="15"/>
  <c r="Y98" i="15"/>
  <c r="Z98" i="15"/>
  <c r="AA98" i="15"/>
  <c r="AB98" i="15"/>
  <c r="AC98" i="15"/>
  <c r="AD98" i="15"/>
  <c r="AE98" i="15"/>
  <c r="AF98" i="15"/>
  <c r="AG98" i="15"/>
  <c r="AH98" i="15"/>
  <c r="AJ98" i="15"/>
  <c r="AK98" i="15"/>
  <c r="C99" i="15"/>
  <c r="J99" i="15"/>
  <c r="K99" i="15"/>
  <c r="L99" i="15"/>
  <c r="M99" i="15"/>
  <c r="Q99" i="15"/>
  <c r="S99" i="15" s="1"/>
  <c r="X99" i="15"/>
  <c r="Y99" i="15"/>
  <c r="Z99" i="15"/>
  <c r="AA99" i="15"/>
  <c r="AB99" i="15"/>
  <c r="AC99" i="15"/>
  <c r="AD99" i="15"/>
  <c r="AE99" i="15"/>
  <c r="AF99" i="15"/>
  <c r="AG99" i="15"/>
  <c r="AH99" i="15"/>
  <c r="AJ99" i="15"/>
  <c r="AK99" i="15"/>
  <c r="C100" i="15"/>
  <c r="J100" i="15"/>
  <c r="K100" i="15"/>
  <c r="L100" i="15"/>
  <c r="M100" i="15"/>
  <c r="Q100" i="15"/>
  <c r="S100" i="15" s="1"/>
  <c r="X100" i="15"/>
  <c r="Y100" i="15"/>
  <c r="Z100" i="15"/>
  <c r="AA100" i="15"/>
  <c r="AB100" i="15"/>
  <c r="AC100" i="15"/>
  <c r="AD100" i="15"/>
  <c r="AE100" i="15"/>
  <c r="AF100" i="15"/>
  <c r="AG100" i="15"/>
  <c r="AH100" i="15"/>
  <c r="AJ100" i="15"/>
  <c r="AK100" i="15"/>
  <c r="C101" i="15"/>
  <c r="J101" i="15"/>
  <c r="K101" i="15"/>
  <c r="L101" i="15"/>
  <c r="M101" i="15"/>
  <c r="Q101" i="15"/>
  <c r="S101" i="15" s="1"/>
  <c r="X101" i="15"/>
  <c r="Y101" i="15"/>
  <c r="Z101" i="15"/>
  <c r="AA101" i="15"/>
  <c r="AB101" i="15"/>
  <c r="AC101" i="15"/>
  <c r="AD101" i="15"/>
  <c r="AE101" i="15"/>
  <c r="AF101" i="15"/>
  <c r="AG101" i="15"/>
  <c r="AH101" i="15"/>
  <c r="AJ101" i="15"/>
  <c r="AK101" i="15"/>
  <c r="C102" i="15"/>
  <c r="J102" i="15"/>
  <c r="K102" i="15"/>
  <c r="L102" i="15"/>
  <c r="M102" i="15"/>
  <c r="Q102" i="15"/>
  <c r="S102" i="15" s="1"/>
  <c r="X102" i="15"/>
  <c r="Y102" i="15"/>
  <c r="Z102" i="15"/>
  <c r="AA102" i="15"/>
  <c r="AB102" i="15"/>
  <c r="AC102" i="15"/>
  <c r="AD102" i="15"/>
  <c r="AE102" i="15"/>
  <c r="AF102" i="15"/>
  <c r="AG102" i="15"/>
  <c r="AH102" i="15"/>
  <c r="AJ102" i="15"/>
  <c r="AK102" i="15"/>
  <c r="C103" i="15"/>
  <c r="J103" i="15"/>
  <c r="K103" i="15"/>
  <c r="L103" i="15"/>
  <c r="M103" i="15"/>
  <c r="Q103" i="15"/>
  <c r="S103" i="15"/>
  <c r="X103" i="15"/>
  <c r="Y103" i="15"/>
  <c r="Z103" i="15"/>
  <c r="AA103" i="15"/>
  <c r="AB103" i="15"/>
  <c r="AC103" i="15"/>
  <c r="AD103" i="15"/>
  <c r="AE103" i="15"/>
  <c r="AF103" i="15"/>
  <c r="AG103" i="15"/>
  <c r="AH103" i="15"/>
  <c r="AJ103" i="15"/>
  <c r="AK103" i="15"/>
  <c r="C104" i="15"/>
  <c r="K104" i="15"/>
  <c r="L104" i="15"/>
  <c r="M104" i="15"/>
  <c r="Q104" i="15"/>
  <c r="S104" i="15" s="1"/>
  <c r="X104" i="15"/>
  <c r="Y104" i="15"/>
  <c r="Z104" i="15"/>
  <c r="AA104" i="15"/>
  <c r="AB104" i="15"/>
  <c r="AC104" i="15"/>
  <c r="AD104" i="15"/>
  <c r="AE104" i="15"/>
  <c r="AF104" i="15"/>
  <c r="AG104" i="15"/>
  <c r="AH104" i="15"/>
  <c r="AJ104" i="15"/>
  <c r="AK104" i="15"/>
  <c r="C105" i="15"/>
  <c r="K105" i="15"/>
  <c r="L105" i="15"/>
  <c r="M105" i="15"/>
  <c r="Q105" i="15"/>
  <c r="S105" i="15" s="1"/>
  <c r="X105" i="15"/>
  <c r="Y105" i="15"/>
  <c r="Z105" i="15"/>
  <c r="AA105" i="15"/>
  <c r="AB105" i="15"/>
  <c r="AC105" i="15"/>
  <c r="AD105" i="15"/>
  <c r="AE105" i="15"/>
  <c r="AF105" i="15"/>
  <c r="AG105" i="15"/>
  <c r="AH105" i="15"/>
  <c r="AJ105" i="15"/>
  <c r="AK105" i="15"/>
  <c r="C106" i="15"/>
  <c r="K106" i="15"/>
  <c r="L106" i="15"/>
  <c r="M106" i="15"/>
  <c r="Q106" i="15"/>
  <c r="S106" i="15" s="1"/>
  <c r="X106" i="15"/>
  <c r="Y106" i="15"/>
  <c r="Z106" i="15"/>
  <c r="AA106" i="15"/>
  <c r="AB106" i="15"/>
  <c r="AC106" i="15"/>
  <c r="AD106" i="15"/>
  <c r="AE106" i="15"/>
  <c r="AF106" i="15"/>
  <c r="AG106" i="15"/>
  <c r="AH106" i="15"/>
  <c r="AJ106" i="15"/>
  <c r="AK106" i="15"/>
  <c r="C107" i="15"/>
  <c r="K107" i="15"/>
  <c r="L107" i="15"/>
  <c r="M107" i="15"/>
  <c r="Q107" i="15"/>
  <c r="S107" i="15" s="1"/>
  <c r="X107" i="15"/>
  <c r="Y107" i="15"/>
  <c r="Z107" i="15"/>
  <c r="AA107" i="15"/>
  <c r="AB107" i="15"/>
  <c r="AC107" i="15"/>
  <c r="AD107" i="15"/>
  <c r="AE107" i="15"/>
  <c r="AF107" i="15"/>
  <c r="AG107" i="15"/>
  <c r="AH107" i="15"/>
  <c r="AJ107" i="15"/>
  <c r="AK107" i="15"/>
  <c r="C108" i="15"/>
  <c r="K108" i="15"/>
  <c r="L108" i="15"/>
  <c r="M108" i="15"/>
  <c r="Q108" i="15"/>
  <c r="S108" i="15"/>
  <c r="X108" i="15"/>
  <c r="Y108" i="15"/>
  <c r="Z108" i="15"/>
  <c r="AA108" i="15"/>
  <c r="AB108" i="15"/>
  <c r="AC108" i="15"/>
  <c r="AD108" i="15"/>
  <c r="AE108" i="15"/>
  <c r="AF108" i="15"/>
  <c r="AG108" i="15"/>
  <c r="AH108" i="15"/>
  <c r="AJ108" i="15"/>
  <c r="AK108" i="15"/>
  <c r="C109" i="15"/>
  <c r="K109" i="15"/>
  <c r="L109" i="15"/>
  <c r="M109" i="15"/>
  <c r="Q109" i="15"/>
  <c r="S109" i="15" s="1"/>
  <c r="X109" i="15"/>
  <c r="Y109" i="15"/>
  <c r="Z109" i="15"/>
  <c r="AA109" i="15"/>
  <c r="AB109" i="15"/>
  <c r="AC109" i="15"/>
  <c r="AD109" i="15"/>
  <c r="AE109" i="15"/>
  <c r="AF109" i="15"/>
  <c r="AG109" i="15"/>
  <c r="AH109" i="15"/>
  <c r="AJ109" i="15"/>
  <c r="AK109" i="15"/>
  <c r="C110" i="15"/>
  <c r="K110" i="15"/>
  <c r="L110" i="15"/>
  <c r="M110" i="15"/>
  <c r="Q110" i="15"/>
  <c r="S110" i="15" s="1"/>
  <c r="X110" i="15"/>
  <c r="Y110" i="15"/>
  <c r="Z110" i="15"/>
  <c r="AA110" i="15"/>
  <c r="AB110" i="15"/>
  <c r="AC110" i="15"/>
  <c r="AD110" i="15"/>
  <c r="AE110" i="15"/>
  <c r="AF110" i="15"/>
  <c r="AG110" i="15"/>
  <c r="AH110" i="15"/>
  <c r="AJ110" i="15"/>
  <c r="AK110" i="15"/>
  <c r="C111" i="15"/>
  <c r="K111" i="15"/>
  <c r="L111" i="15"/>
  <c r="M111" i="15"/>
  <c r="Q111" i="15"/>
  <c r="S111" i="15" s="1"/>
  <c r="X111" i="15"/>
  <c r="Y111" i="15"/>
  <c r="Z111" i="15"/>
  <c r="AA111" i="15"/>
  <c r="AB111" i="15"/>
  <c r="AC111" i="15"/>
  <c r="AD111" i="15"/>
  <c r="AE111" i="15"/>
  <c r="AF111" i="15"/>
  <c r="AG111" i="15"/>
  <c r="AH111" i="15"/>
  <c r="AJ111" i="15"/>
  <c r="AK111" i="15"/>
  <c r="C112" i="15"/>
  <c r="K112" i="15"/>
  <c r="L112" i="15"/>
  <c r="M112" i="15"/>
  <c r="Q112" i="15"/>
  <c r="S112" i="15" s="1"/>
  <c r="X112" i="15"/>
  <c r="Y112" i="15"/>
  <c r="Z112" i="15"/>
  <c r="AA112" i="15"/>
  <c r="AB112" i="15"/>
  <c r="AC112" i="15"/>
  <c r="AD112" i="15"/>
  <c r="AE112" i="15"/>
  <c r="AF112" i="15"/>
  <c r="AG112" i="15"/>
  <c r="AH112" i="15"/>
  <c r="AJ112" i="15"/>
  <c r="AK112" i="15"/>
  <c r="C113" i="15"/>
  <c r="K113" i="15"/>
  <c r="L113" i="15"/>
  <c r="M113" i="15"/>
  <c r="Q113" i="15"/>
  <c r="S113" i="15"/>
  <c r="X113" i="15"/>
  <c r="Y113" i="15"/>
  <c r="Z113" i="15"/>
  <c r="AA113" i="15"/>
  <c r="AB113" i="15"/>
  <c r="AC113" i="15"/>
  <c r="AD113" i="15"/>
  <c r="AE113" i="15"/>
  <c r="AF113" i="15"/>
  <c r="AG113" i="15"/>
  <c r="AH113" i="15"/>
  <c r="AJ113" i="15"/>
  <c r="AK113" i="15"/>
  <c r="C114" i="15"/>
  <c r="K114" i="15"/>
  <c r="L114" i="15"/>
  <c r="M114" i="15"/>
  <c r="Q114" i="15"/>
  <c r="S114" i="15" s="1"/>
  <c r="X114" i="15"/>
  <c r="Y114" i="15"/>
  <c r="Z114" i="15"/>
  <c r="AA114" i="15"/>
  <c r="AB114" i="15"/>
  <c r="AC114" i="15"/>
  <c r="AD114" i="15"/>
  <c r="AE114" i="15"/>
  <c r="AF114" i="15"/>
  <c r="AG114" i="15"/>
  <c r="AH114" i="15"/>
  <c r="AJ114" i="15"/>
  <c r="AK114" i="15"/>
  <c r="C115" i="15"/>
  <c r="K115" i="15"/>
  <c r="L115" i="15"/>
  <c r="M115" i="15"/>
  <c r="Q115" i="15"/>
  <c r="S115" i="15" s="1"/>
  <c r="X115" i="15"/>
  <c r="Y115" i="15"/>
  <c r="Z115" i="15"/>
  <c r="AA115" i="15"/>
  <c r="AB115" i="15"/>
  <c r="AC115" i="15"/>
  <c r="AD115" i="15"/>
  <c r="AE115" i="15"/>
  <c r="AF115" i="15"/>
  <c r="AG115" i="15"/>
  <c r="AH115" i="15"/>
  <c r="AJ115" i="15"/>
  <c r="AK115" i="15"/>
  <c r="C116" i="15"/>
  <c r="K116" i="15"/>
  <c r="L116" i="15"/>
  <c r="M116" i="15"/>
  <c r="Q116" i="15"/>
  <c r="S116" i="15" s="1"/>
  <c r="X116" i="15"/>
  <c r="Y116" i="15"/>
  <c r="Z116" i="15"/>
  <c r="AA116" i="15"/>
  <c r="AB116" i="15"/>
  <c r="AC116" i="15"/>
  <c r="AD116" i="15"/>
  <c r="AE116" i="15"/>
  <c r="AF116" i="15"/>
  <c r="AG116" i="15"/>
  <c r="AH116" i="15"/>
  <c r="AJ116" i="15"/>
  <c r="AK116" i="15"/>
  <c r="C117" i="15"/>
  <c r="K117" i="15"/>
  <c r="L117" i="15"/>
  <c r="M117" i="15"/>
  <c r="Q117" i="15"/>
  <c r="S117" i="15" s="1"/>
  <c r="X117" i="15"/>
  <c r="Y117" i="15"/>
  <c r="Z117" i="15"/>
  <c r="AA117" i="15"/>
  <c r="AB117" i="15"/>
  <c r="AC117" i="15"/>
  <c r="AD117" i="15"/>
  <c r="AE117" i="15"/>
  <c r="AF117" i="15"/>
  <c r="AG117" i="15"/>
  <c r="AH117" i="15"/>
  <c r="AJ117" i="15"/>
  <c r="AK117" i="15"/>
  <c r="C118" i="15"/>
  <c r="K118" i="15"/>
  <c r="L118" i="15"/>
  <c r="M118" i="15"/>
  <c r="Q118" i="15"/>
  <c r="S118" i="15" s="1"/>
  <c r="X118" i="15"/>
  <c r="Y118" i="15"/>
  <c r="Z118" i="15"/>
  <c r="AA118" i="15"/>
  <c r="AB118" i="15"/>
  <c r="AC118" i="15"/>
  <c r="AD118" i="15"/>
  <c r="AE118" i="15"/>
  <c r="AF118" i="15"/>
  <c r="AG118" i="15"/>
  <c r="AH118" i="15"/>
  <c r="AJ118" i="15"/>
  <c r="AK118" i="15"/>
  <c r="C119" i="15"/>
  <c r="K119" i="15"/>
  <c r="L119" i="15"/>
  <c r="M119" i="15"/>
  <c r="Q119" i="15"/>
  <c r="S119" i="15" s="1"/>
  <c r="X119" i="15"/>
  <c r="Y119" i="15"/>
  <c r="Z119" i="15"/>
  <c r="AA119" i="15"/>
  <c r="AB119" i="15"/>
  <c r="AC119" i="15"/>
  <c r="AD119" i="15"/>
  <c r="AE119" i="15"/>
  <c r="AF119" i="15"/>
  <c r="AG119" i="15"/>
  <c r="AH119" i="15"/>
  <c r="AJ119" i="15"/>
  <c r="AK119" i="15"/>
  <c r="C120" i="15"/>
  <c r="K120" i="15"/>
  <c r="L120" i="15"/>
  <c r="M120" i="15"/>
  <c r="Q120" i="15"/>
  <c r="S120" i="15" s="1"/>
  <c r="X120" i="15"/>
  <c r="Y120" i="15"/>
  <c r="Z120" i="15"/>
  <c r="AA120" i="15"/>
  <c r="AB120" i="15"/>
  <c r="AC120" i="15"/>
  <c r="AD120" i="15"/>
  <c r="AE120" i="15"/>
  <c r="AF120" i="15"/>
  <c r="AG120" i="15"/>
  <c r="AH120" i="15"/>
  <c r="AJ120" i="15"/>
  <c r="AK120" i="15"/>
  <c r="C121" i="15"/>
  <c r="K121" i="15"/>
  <c r="L121" i="15"/>
  <c r="M121" i="15"/>
  <c r="Q121" i="15"/>
  <c r="S121" i="15" s="1"/>
  <c r="X121" i="15"/>
  <c r="Y121" i="15"/>
  <c r="Z121" i="15"/>
  <c r="AA121" i="15"/>
  <c r="AB121" i="15"/>
  <c r="AC121" i="15"/>
  <c r="AD121" i="15"/>
  <c r="AE121" i="15"/>
  <c r="AF121" i="15"/>
  <c r="AG121" i="15"/>
  <c r="AH121" i="15"/>
  <c r="AJ121" i="15"/>
  <c r="AK121" i="15"/>
  <c r="C122" i="15"/>
  <c r="K122" i="15"/>
  <c r="L122" i="15"/>
  <c r="M122" i="15"/>
  <c r="Q122" i="15"/>
  <c r="S122" i="15" s="1"/>
  <c r="X122" i="15"/>
  <c r="Y122" i="15"/>
  <c r="Z122" i="15"/>
  <c r="AA122" i="15"/>
  <c r="AB122" i="15"/>
  <c r="AC122" i="15"/>
  <c r="AD122" i="15"/>
  <c r="AE122" i="15"/>
  <c r="AF122" i="15"/>
  <c r="AG122" i="15"/>
  <c r="AH122" i="15"/>
  <c r="AJ122" i="15"/>
  <c r="AK122" i="15"/>
  <c r="C123" i="15"/>
  <c r="K123" i="15"/>
  <c r="L123" i="15"/>
  <c r="M123" i="15"/>
  <c r="Q123" i="15"/>
  <c r="S123" i="15" s="1"/>
  <c r="X123" i="15"/>
  <c r="Y123" i="15"/>
  <c r="Z123" i="15"/>
  <c r="AA123" i="15"/>
  <c r="AB123" i="15"/>
  <c r="AC123" i="15"/>
  <c r="AD123" i="15"/>
  <c r="AE123" i="15"/>
  <c r="AF123" i="15"/>
  <c r="AG123" i="15"/>
  <c r="AH123" i="15"/>
  <c r="AJ123" i="15"/>
  <c r="AK123" i="15"/>
  <c r="C124" i="15"/>
  <c r="K124" i="15"/>
  <c r="L124" i="15"/>
  <c r="M124" i="15"/>
  <c r="Q124" i="15"/>
  <c r="S124" i="15" s="1"/>
  <c r="X124" i="15"/>
  <c r="Y124" i="15"/>
  <c r="Z124" i="15"/>
  <c r="AA124" i="15"/>
  <c r="AB124" i="15"/>
  <c r="AC124" i="15"/>
  <c r="AD124" i="15"/>
  <c r="AE124" i="15"/>
  <c r="AF124" i="15"/>
  <c r="AG124" i="15"/>
  <c r="AH124" i="15"/>
  <c r="AJ124" i="15"/>
  <c r="AK124" i="15"/>
  <c r="C125" i="15"/>
  <c r="K125" i="15"/>
  <c r="L125" i="15"/>
  <c r="M125" i="15"/>
  <c r="Q125" i="15"/>
  <c r="S125" i="15" s="1"/>
  <c r="X125" i="15"/>
  <c r="Y125" i="15"/>
  <c r="Z125" i="15"/>
  <c r="AA125" i="15"/>
  <c r="AB125" i="15"/>
  <c r="AC125" i="15"/>
  <c r="AD125" i="15"/>
  <c r="AE125" i="15"/>
  <c r="AF125" i="15"/>
  <c r="AG125" i="15"/>
  <c r="AH125" i="15"/>
  <c r="AJ125" i="15"/>
  <c r="AK125" i="15"/>
  <c r="C126" i="15"/>
  <c r="K126" i="15"/>
  <c r="L126" i="15"/>
  <c r="M126" i="15"/>
  <c r="Q126" i="15"/>
  <c r="S126" i="15" s="1"/>
  <c r="X126" i="15"/>
  <c r="Y126" i="15"/>
  <c r="Z126" i="15"/>
  <c r="AA126" i="15"/>
  <c r="AB126" i="15"/>
  <c r="AC126" i="15"/>
  <c r="AD126" i="15"/>
  <c r="AE126" i="15"/>
  <c r="AF126" i="15"/>
  <c r="AG126" i="15"/>
  <c r="AH126" i="15"/>
  <c r="AJ126" i="15"/>
  <c r="AK126" i="15"/>
  <c r="C127" i="15"/>
  <c r="K127" i="15"/>
  <c r="L127" i="15"/>
  <c r="M127" i="15"/>
  <c r="Q127" i="15"/>
  <c r="S127" i="15" s="1"/>
  <c r="X127" i="15"/>
  <c r="Y127" i="15"/>
  <c r="Z127" i="15"/>
  <c r="AA127" i="15"/>
  <c r="AB127" i="15"/>
  <c r="AC127" i="15"/>
  <c r="AD127" i="15"/>
  <c r="AE127" i="15"/>
  <c r="AF127" i="15"/>
  <c r="AG127" i="15"/>
  <c r="AH127" i="15"/>
  <c r="AJ127" i="15"/>
  <c r="AK127" i="15"/>
  <c r="C128" i="15"/>
  <c r="K128" i="15"/>
  <c r="L128" i="15"/>
  <c r="M128" i="15"/>
  <c r="Q128" i="15"/>
  <c r="S128" i="15" s="1"/>
  <c r="X128" i="15"/>
  <c r="Y128" i="15"/>
  <c r="Z128" i="15"/>
  <c r="AA128" i="15"/>
  <c r="AB128" i="15"/>
  <c r="AC128" i="15"/>
  <c r="AD128" i="15"/>
  <c r="AE128" i="15"/>
  <c r="AF128" i="15"/>
  <c r="AG128" i="15"/>
  <c r="AH128" i="15"/>
  <c r="AJ128" i="15"/>
  <c r="AK128" i="15"/>
  <c r="C129" i="15"/>
  <c r="X129" i="15"/>
  <c r="Y129" i="15"/>
  <c r="Z129" i="15"/>
  <c r="AA129" i="15"/>
  <c r="AB129" i="15"/>
  <c r="AC129" i="15"/>
  <c r="AD129" i="15"/>
  <c r="AE129" i="15"/>
  <c r="AF129" i="15"/>
  <c r="AG129" i="15"/>
  <c r="AH129" i="15"/>
  <c r="AJ129" i="15"/>
  <c r="C130" i="15"/>
  <c r="X130" i="15"/>
  <c r="Y130" i="15"/>
  <c r="Z130" i="15"/>
  <c r="AA130" i="15"/>
  <c r="AB130" i="15"/>
  <c r="AC130" i="15"/>
  <c r="AD130" i="15"/>
  <c r="AE130" i="15"/>
  <c r="AF130" i="15"/>
  <c r="AG130" i="15"/>
  <c r="AH130" i="15"/>
  <c r="AJ130" i="15"/>
  <c r="C131" i="15"/>
  <c r="X131" i="15"/>
  <c r="Y131" i="15"/>
  <c r="Z131" i="15"/>
  <c r="AA131" i="15"/>
  <c r="AB131" i="15"/>
  <c r="AC131" i="15"/>
  <c r="AD131" i="15"/>
  <c r="AE131" i="15"/>
  <c r="AF131" i="15"/>
  <c r="AG131" i="15"/>
  <c r="AH131" i="15"/>
  <c r="AJ131" i="15"/>
  <c r="C132" i="15"/>
  <c r="X132" i="15"/>
  <c r="Y132" i="15"/>
  <c r="Z132" i="15"/>
  <c r="AA132" i="15"/>
  <c r="AB132" i="15"/>
  <c r="AC132" i="15"/>
  <c r="AD132" i="15"/>
  <c r="AE132" i="15"/>
  <c r="AF132" i="15"/>
  <c r="AG132" i="15"/>
  <c r="AH132" i="15"/>
  <c r="AJ132" i="15"/>
  <c r="C133" i="15"/>
  <c r="X133" i="15"/>
  <c r="Y133" i="15"/>
  <c r="Z133" i="15"/>
  <c r="AA133" i="15"/>
  <c r="AB133" i="15"/>
  <c r="AC133" i="15"/>
  <c r="AD133" i="15"/>
  <c r="AE133" i="15"/>
  <c r="AF133" i="15"/>
  <c r="AG133" i="15"/>
  <c r="AH133" i="15"/>
  <c r="AJ133" i="15"/>
  <c r="C134" i="15"/>
  <c r="X134" i="15"/>
  <c r="Y134" i="15"/>
  <c r="Z134" i="15"/>
  <c r="AA134" i="15"/>
  <c r="AB134" i="15"/>
  <c r="AC134" i="15"/>
  <c r="AD134" i="15"/>
  <c r="AE134" i="15"/>
  <c r="AF134" i="15"/>
  <c r="AG134" i="15"/>
  <c r="AH134" i="15"/>
  <c r="AJ134" i="15"/>
  <c r="C135" i="15"/>
  <c r="X135" i="15"/>
  <c r="Y135" i="15"/>
  <c r="Z135" i="15"/>
  <c r="AA135" i="15"/>
  <c r="AB135" i="15"/>
  <c r="AC135" i="15"/>
  <c r="AD135" i="15"/>
  <c r="AE135" i="15"/>
  <c r="AF135" i="15"/>
  <c r="AG135" i="15"/>
  <c r="AH135" i="15"/>
  <c r="AJ135" i="15"/>
  <c r="C136" i="15"/>
  <c r="X136" i="15"/>
  <c r="Y136" i="15"/>
  <c r="Z136" i="15"/>
  <c r="AA136" i="15"/>
  <c r="AB136" i="15"/>
  <c r="AC136" i="15"/>
  <c r="AD136" i="15"/>
  <c r="AE136" i="15"/>
  <c r="AF136" i="15"/>
  <c r="AG136" i="15"/>
  <c r="AH136" i="15"/>
  <c r="AJ136" i="15"/>
  <c r="C137" i="15"/>
  <c r="X137" i="15"/>
  <c r="Y137" i="15"/>
  <c r="Z137" i="15"/>
  <c r="AA137" i="15"/>
  <c r="AB137" i="15"/>
  <c r="AC137" i="15"/>
  <c r="AD137" i="15"/>
  <c r="AE137" i="15"/>
  <c r="AF137" i="15"/>
  <c r="AG137" i="15"/>
  <c r="AH137" i="15"/>
  <c r="AJ137" i="15"/>
  <c r="C138" i="15"/>
  <c r="X138" i="15"/>
  <c r="Y138" i="15"/>
  <c r="Z138" i="15"/>
  <c r="AA138" i="15"/>
  <c r="AB138" i="15"/>
  <c r="AC138" i="15"/>
  <c r="AD138" i="15"/>
  <c r="AE138" i="15"/>
  <c r="AF138" i="15"/>
  <c r="AG138" i="15"/>
  <c r="AH138" i="15"/>
  <c r="AJ138" i="15"/>
  <c r="C139" i="15"/>
  <c r="X139" i="15"/>
  <c r="Y139" i="15"/>
  <c r="Z139" i="15"/>
  <c r="AA139" i="15"/>
  <c r="AB139" i="15"/>
  <c r="AC139" i="15"/>
  <c r="AD139" i="15"/>
  <c r="AE139" i="15"/>
  <c r="AF139" i="15"/>
  <c r="AG139" i="15"/>
  <c r="AH139" i="15"/>
  <c r="AJ139" i="15"/>
  <c r="C140" i="15"/>
  <c r="X140" i="15"/>
  <c r="Y140" i="15"/>
  <c r="Z140" i="15"/>
  <c r="AA140" i="15"/>
  <c r="AB140" i="15"/>
  <c r="AC140" i="15"/>
  <c r="AD140" i="15"/>
  <c r="AE140" i="15"/>
  <c r="AF140" i="15"/>
  <c r="AG140" i="15"/>
  <c r="AH140" i="15"/>
  <c r="AJ140" i="15"/>
  <c r="C141" i="15"/>
  <c r="X141" i="15"/>
  <c r="Y141" i="15"/>
  <c r="Z141" i="15"/>
  <c r="AA141" i="15"/>
  <c r="AB141" i="15"/>
  <c r="AC141" i="15"/>
  <c r="AD141" i="15"/>
  <c r="AE141" i="15"/>
  <c r="AF141" i="15"/>
  <c r="AG141" i="15"/>
  <c r="AH141" i="15"/>
  <c r="AJ141" i="15"/>
  <c r="C142" i="15"/>
  <c r="X142" i="15"/>
  <c r="Y142" i="15"/>
  <c r="Z142" i="15"/>
  <c r="AA142" i="15"/>
  <c r="AB142" i="15"/>
  <c r="AC142" i="15"/>
  <c r="AD142" i="15"/>
  <c r="AE142" i="15"/>
  <c r="AF142" i="15"/>
  <c r="AG142" i="15"/>
  <c r="AH142" i="15"/>
  <c r="AJ142" i="15"/>
  <c r="C143" i="15"/>
  <c r="X143" i="15"/>
  <c r="Y143" i="15"/>
  <c r="Z143" i="15"/>
  <c r="AA143" i="15"/>
  <c r="AB143" i="15"/>
  <c r="AC143" i="15"/>
  <c r="AD143" i="15"/>
  <c r="AE143" i="15"/>
  <c r="AF143" i="15"/>
  <c r="AG143" i="15"/>
  <c r="AH143" i="15"/>
  <c r="AJ143" i="15"/>
  <c r="C144" i="15"/>
  <c r="X144" i="15"/>
  <c r="Y144" i="15"/>
  <c r="Z144" i="15"/>
  <c r="AA144" i="15"/>
  <c r="AB144" i="15"/>
  <c r="AC144" i="15"/>
  <c r="AD144" i="15"/>
  <c r="AE144" i="15"/>
  <c r="AF144" i="15"/>
  <c r="AG144" i="15"/>
  <c r="AH144" i="15"/>
  <c r="AJ144" i="15"/>
  <c r="C145" i="15"/>
  <c r="X145" i="15"/>
  <c r="Y145" i="15"/>
  <c r="Z145" i="15"/>
  <c r="AA145" i="15"/>
  <c r="AB145" i="15"/>
  <c r="AC145" i="15"/>
  <c r="AD145" i="15"/>
  <c r="AE145" i="15"/>
  <c r="AF145" i="15"/>
  <c r="AG145" i="15"/>
  <c r="AH145" i="15"/>
  <c r="AJ145" i="15"/>
  <c r="C146" i="15"/>
  <c r="X146" i="15"/>
  <c r="Y146" i="15"/>
  <c r="Z146" i="15"/>
  <c r="AA146" i="15"/>
  <c r="AB146" i="15"/>
  <c r="AC146" i="15"/>
  <c r="AD146" i="15"/>
  <c r="AE146" i="15"/>
  <c r="AF146" i="15"/>
  <c r="AG146" i="15"/>
  <c r="AH146" i="15"/>
  <c r="AJ146" i="15"/>
  <c r="C147" i="15"/>
  <c r="X147" i="15"/>
  <c r="Y147" i="15"/>
  <c r="Z147" i="15"/>
  <c r="AA147" i="15"/>
  <c r="AB147" i="15"/>
  <c r="AC147" i="15"/>
  <c r="AD147" i="15"/>
  <c r="AE147" i="15"/>
  <c r="AF147" i="15"/>
  <c r="AG147" i="15"/>
  <c r="AH147" i="15"/>
  <c r="AJ147" i="15"/>
  <c r="C148" i="15"/>
  <c r="X148" i="15"/>
  <c r="Y148" i="15"/>
  <c r="Z148" i="15"/>
  <c r="AA148" i="15"/>
  <c r="AB148" i="15"/>
  <c r="AC148" i="15"/>
  <c r="AD148" i="15"/>
  <c r="AE148" i="15"/>
  <c r="AF148" i="15"/>
  <c r="AG148" i="15"/>
  <c r="AH148" i="15"/>
  <c r="AJ148" i="15"/>
  <c r="C149" i="15"/>
  <c r="X149" i="15"/>
  <c r="Y149" i="15"/>
  <c r="Z149" i="15"/>
  <c r="AA149" i="15"/>
  <c r="AB149" i="15"/>
  <c r="AC149" i="15"/>
  <c r="AD149" i="15"/>
  <c r="AE149" i="15"/>
  <c r="AF149" i="15"/>
  <c r="AG149" i="15"/>
  <c r="AH149" i="15"/>
  <c r="AJ149" i="15"/>
  <c r="C150" i="15"/>
  <c r="X150" i="15"/>
  <c r="Y150" i="15"/>
  <c r="Z150" i="15"/>
  <c r="AA150" i="15"/>
  <c r="AB150" i="15"/>
  <c r="AC150" i="15"/>
  <c r="AD150" i="15"/>
  <c r="AE150" i="15"/>
  <c r="AF150" i="15"/>
  <c r="AG150" i="15"/>
  <c r="AH150" i="15"/>
  <c r="AJ150" i="15"/>
  <c r="C151" i="15"/>
  <c r="X151" i="15"/>
  <c r="Y151" i="15"/>
  <c r="Z151" i="15"/>
  <c r="AA151" i="15"/>
  <c r="AB151" i="15"/>
  <c r="AC151" i="15"/>
  <c r="AD151" i="15"/>
  <c r="AE151" i="15"/>
  <c r="AF151" i="15"/>
  <c r="AG151" i="15"/>
  <c r="AH151" i="15"/>
  <c r="AJ151" i="15"/>
  <c r="C152" i="15"/>
  <c r="X152" i="15"/>
  <c r="Y152" i="15"/>
  <c r="Z152" i="15"/>
  <c r="AA152" i="15"/>
  <c r="AB152" i="15"/>
  <c r="AC152" i="15"/>
  <c r="AD152" i="15"/>
  <c r="AE152" i="15"/>
  <c r="AF152" i="15"/>
  <c r="AG152" i="15"/>
  <c r="AH152" i="15"/>
  <c r="AJ152" i="15"/>
  <c r="C153" i="15"/>
  <c r="X153" i="15"/>
  <c r="Y153" i="15"/>
  <c r="Z153" i="15"/>
  <c r="AA153" i="15"/>
  <c r="AB153" i="15"/>
  <c r="AC153" i="15"/>
  <c r="AD153" i="15"/>
  <c r="AE153" i="15"/>
  <c r="AF153" i="15"/>
  <c r="AG153" i="15"/>
  <c r="AH153" i="15"/>
  <c r="AJ153" i="15"/>
  <c r="M4" i="9"/>
  <c r="P4" i="9" s="1"/>
  <c r="N4" i="9"/>
  <c r="R4" i="9"/>
  <c r="T4" i="9"/>
  <c r="V4" i="9"/>
  <c r="X4" i="9"/>
  <c r="Y4" i="9"/>
  <c r="AB4" i="9"/>
  <c r="AC4" i="9"/>
  <c r="S4" i="9" s="1"/>
  <c r="L4" i="13"/>
  <c r="O4" i="13"/>
  <c r="M4" i="13"/>
  <c r="L4" i="12"/>
  <c r="M4" i="12"/>
  <c r="L4" i="11"/>
  <c r="M4" i="11"/>
  <c r="K9" i="8"/>
  <c r="K10" i="8"/>
  <c r="K11" i="8"/>
  <c r="L11" i="8"/>
  <c r="K16" i="8"/>
  <c r="K17" i="8"/>
  <c r="Q18" i="8"/>
  <c r="S18" i="8"/>
  <c r="U18" i="8"/>
  <c r="W18" i="8"/>
  <c r="K19" i="8"/>
  <c r="R19" i="8"/>
  <c r="R18" i="8" s="1"/>
  <c r="T19" i="8"/>
  <c r="T18" i="8" s="1"/>
  <c r="V19" i="8"/>
  <c r="V18" i="8" s="1"/>
  <c r="X19" i="8"/>
  <c r="X18" i="8"/>
  <c r="K23" i="8"/>
  <c r="L23" i="8"/>
  <c r="L25" i="8" s="1"/>
  <c r="L26" i="8" s="1"/>
  <c r="L27" i="8"/>
  <c r="L28" i="8"/>
  <c r="O25" i="12"/>
  <c r="P6" i="10"/>
  <c r="P27" i="10"/>
  <c r="Z26" i="9" l="1"/>
  <c r="Z11" i="9"/>
  <c r="Z27" i="10"/>
  <c r="P6" i="9"/>
  <c r="Z12" i="9"/>
  <c r="Z13" i="9"/>
  <c r="P23" i="9"/>
  <c r="Z28" i="9"/>
  <c r="O10" i="11"/>
  <c r="O17" i="11"/>
  <c r="O8" i="12"/>
  <c r="P7" i="10"/>
  <c r="Z11" i="10"/>
  <c r="Z25" i="10"/>
  <c r="Z12" i="10"/>
  <c r="Z19" i="10"/>
  <c r="Z28" i="10"/>
  <c r="Z21" i="9"/>
  <c r="P21" i="9"/>
  <c r="O24" i="4"/>
  <c r="O7" i="11"/>
  <c r="O11" i="11"/>
  <c r="O18" i="11"/>
  <c r="O5" i="12"/>
  <c r="O9" i="12"/>
  <c r="O23" i="13"/>
  <c r="P8" i="10"/>
  <c r="P18" i="10"/>
  <c r="Z6" i="10"/>
  <c r="Z14" i="10"/>
  <c r="Z24" i="10"/>
  <c r="Z21" i="10"/>
  <c r="Z9" i="9"/>
  <c r="Z23" i="9"/>
  <c r="Z4" i="9"/>
  <c r="P16" i="9"/>
  <c r="P18" i="9"/>
  <c r="Z22" i="9"/>
  <c r="O19" i="4"/>
  <c r="O25" i="4"/>
  <c r="O22" i="11"/>
  <c r="O26" i="11"/>
  <c r="O13" i="12"/>
  <c r="O20" i="13"/>
  <c r="O27" i="13"/>
  <c r="P15" i="10"/>
  <c r="P25" i="10"/>
  <c r="Z26" i="10"/>
  <c r="P14" i="9"/>
  <c r="Z15" i="9"/>
  <c r="O16" i="4"/>
  <c r="O14" i="13"/>
  <c r="Z9" i="10"/>
  <c r="Z13" i="10"/>
  <c r="Z20" i="9"/>
  <c r="O4" i="11"/>
  <c r="P12" i="10"/>
  <c r="Z16" i="10"/>
  <c r="O4" i="12"/>
  <c r="P5" i="9"/>
  <c r="Q4" i="9" s="1"/>
  <c r="P9" i="9"/>
  <c r="P10" i="9"/>
  <c r="O11" i="4"/>
  <c r="O17" i="4"/>
  <c r="O27" i="4"/>
  <c r="O13" i="11"/>
  <c r="O24" i="11"/>
  <c r="O15" i="12"/>
  <c r="O19" i="12"/>
  <c r="O5" i="13"/>
  <c r="P4" i="13" s="1"/>
  <c r="O11" i="13"/>
  <c r="O25" i="13"/>
  <c r="P4" i="10"/>
  <c r="P10" i="10"/>
  <c r="Q4" i="10" s="1"/>
  <c r="P23" i="10"/>
  <c r="Z7" i="10"/>
  <c r="M27" i="8"/>
  <c r="K27" i="8"/>
  <c r="Z8" i="9"/>
  <c r="Z24" i="9"/>
  <c r="Z4" i="10"/>
  <c r="M23" i="8"/>
  <c r="G25" i="8" s="1"/>
  <c r="K28" i="8"/>
  <c r="Z5" i="10"/>
  <c r="Z20" i="10"/>
  <c r="K18" i="8"/>
  <c r="L18" i="8" s="1"/>
  <c r="E18" i="8" s="1"/>
  <c r="Z14" i="9"/>
  <c r="Z22" i="10"/>
  <c r="O4" i="4"/>
  <c r="O5" i="4"/>
  <c r="AB9" i="8" l="1"/>
  <c r="A1" i="9"/>
  <c r="A29" i="9"/>
  <c r="AC9" i="8"/>
  <c r="AA9" i="8" s="1"/>
  <c r="B8" i="14" s="1"/>
  <c r="E8" i="14" s="1"/>
  <c r="AD9" i="8"/>
  <c r="AD8" i="8"/>
  <c r="AC8" i="8"/>
  <c r="AA8" i="8" s="1"/>
  <c r="B7" i="14" s="1"/>
  <c r="G7" i="14" s="1"/>
  <c r="A29" i="13"/>
  <c r="AB8" i="8"/>
  <c r="A1" i="13"/>
  <c r="AC10" i="8"/>
  <c r="AA10" i="8" s="1"/>
  <c r="B9" i="14" s="1"/>
  <c r="E9" i="14" s="1"/>
  <c r="AD10" i="8"/>
  <c r="AB10" i="8"/>
  <c r="L7" i="8"/>
  <c r="P4" i="12"/>
  <c r="A29" i="10"/>
  <c r="A1" i="10"/>
  <c r="P4" i="11"/>
  <c r="K7" i="8"/>
  <c r="G8" i="14"/>
  <c r="G9" i="14"/>
  <c r="P4" i="4"/>
  <c r="AC5" i="8" s="1"/>
  <c r="AA14" i="8"/>
  <c r="B3" i="14" s="1"/>
  <c r="E7" i="14" l="1"/>
  <c r="A29" i="12"/>
  <c r="AC7" i="8"/>
  <c r="AA7" i="8" s="1"/>
  <c r="B6" i="14" s="1"/>
  <c r="A1" i="12"/>
  <c r="AB7" i="8"/>
  <c r="AD7" i="8"/>
  <c r="A29" i="11"/>
  <c r="A1" i="11"/>
  <c r="AD6" i="8"/>
  <c r="AC6" i="8"/>
  <c r="AA6" i="8" s="1"/>
  <c r="B5" i="14" s="1"/>
  <c r="AB6" i="8"/>
  <c r="AD5" i="8"/>
  <c r="AD12" i="8" s="1"/>
  <c r="A1" i="4"/>
  <c r="A29" i="4"/>
  <c r="AB5" i="8"/>
  <c r="AA5" i="8"/>
  <c r="B4" i="14" s="1"/>
  <c r="E4" i="14" s="1"/>
  <c r="E3" i="14"/>
  <c r="G3" i="14"/>
  <c r="G6" i="14" l="1"/>
  <c r="E6" i="14"/>
  <c r="E5" i="14"/>
  <c r="G5" i="14"/>
  <c r="AB12" i="8"/>
  <c r="AC12" i="8"/>
  <c r="AA12" i="8" s="1"/>
  <c r="F11" i="14"/>
  <c r="G4" i="14"/>
  <c r="G11" i="14" s="1"/>
  <c r="E11" i="14"/>
  <c r="AE12" i="8" l="1"/>
  <c r="B11" i="14"/>
  <c r="A1" i="15" s="1"/>
  <c r="A3" i="8" l="1"/>
  <c r="A32" i="8"/>
  <c r="A34" i="8"/>
  <c r="A5" i="8"/>
  <c r="A31" i="8"/>
  <c r="I34" i="8"/>
  <c r="B5" i="8"/>
  <c r="F34" i="8"/>
  <c r="F35" i="8"/>
</calcChain>
</file>

<file path=xl/sharedStrings.xml><?xml version="1.0" encoding="utf-8"?>
<sst xmlns="http://schemas.openxmlformats.org/spreadsheetml/2006/main" count="1589" uniqueCount="306">
  <si>
    <t xml:space="preserve">1.   Generalità del soggetto beneficiario </t>
  </si>
  <si>
    <t>Denominazione</t>
  </si>
  <si>
    <t>Domicilio fiscale</t>
  </si>
  <si>
    <t>Indirizzo e-mail</t>
  </si>
  <si>
    <t>Cognome</t>
  </si>
  <si>
    <t>Nome</t>
  </si>
  <si>
    <t>Codice fiscale</t>
  </si>
  <si>
    <t>Carica</t>
  </si>
  <si>
    <t>Codice</t>
  </si>
  <si>
    <t>Si segnala che il modello va compilato in ogni sua parte e per ogni informazione richiesta: non saranno prese in considerazione dichiarazioni incomplete o prive degli allegati necessari o compilate in base a modelli diversi da questo.</t>
  </si>
  <si>
    <t>Si ricorda che il codice fiscale in Italia è un codice che serve a identificare in modo univoco a fini fiscali le persone fisiche e giuridiche residenti sul territorio italiano. Per le persone fisiche, il codice fiscale è composto di 16 caratteri alfanumerici, mentre per le persone giuridiche è composto da un numero di 11 cifre.</t>
  </si>
  <si>
    <t>Categoria di appartenenza</t>
  </si>
  <si>
    <t>Obbligo di allegare lo statuto</t>
  </si>
  <si>
    <t>a</t>
  </si>
  <si>
    <t>b</t>
  </si>
  <si>
    <t>c</t>
  </si>
  <si>
    <t>d</t>
  </si>
  <si>
    <t>e</t>
  </si>
  <si>
    <t>f</t>
  </si>
  <si>
    <t>g</t>
  </si>
  <si>
    <t>h</t>
  </si>
  <si>
    <t>i</t>
  </si>
  <si>
    <t>No</t>
  </si>
  <si>
    <t>Sì</t>
  </si>
  <si>
    <t>lo Stato, le regioni e gli enti locali, relativamente alle attività nei settori dei beni culturali e dello spettacolo</t>
  </si>
  <si>
    <t>le persone giuridiche costituite o partecipate dallo Stato o dalle regioni o dagli enti locali</t>
  </si>
  <si>
    <t>gli enti pubblici o persone giuridiche private costituite mediante leggi nazionali o leggi regionali</t>
  </si>
  <si>
    <t xml:space="preserve"> i soggetti che abbiano comunque ricevuto ausili finanziari, almeno in uno degli ultimi 5 anni antecedenti all'anno di imposta in cui avviene l'erogazione, direttamente previsti da disposizioni di legge statale o regionale;</t>
  </si>
  <si>
    <t>le associazioni, fondazioni e consorzi costituiti sia tra enti locali e soggetti aventi personalità giuridica di diritto privato rientranti nelle categorie di cui alle lettere precedenti, sia esclusivamente tra questi ultimi soggetti;</t>
  </si>
  <si>
    <t>le persone giuridiche private titolari o gestori di musei, gallerie, pinacoteche, aree archeologiche o raccolte di altri beni culturali o universalità di beni mobili soggetti ai vincoli ed alle prescrizioni di cui al D.Lgs. 29/10/99, n. 490 (oggi sostituito dal D.Lgs. 22 gennaio 2004, n. 42 “Codice dei beni culturali e del paesaggio) funzionalmente organizzati ed aperti al pubblico per almeno cinque giorni alla settimana con orario continuato o predeterminato;</t>
  </si>
  <si>
    <t xml:space="preserve">le persone giuridiche private che esercitano attività dirette a formare e diffondere espressioni della cultura e dell’arte, così come definite dall’art. 148 e segg. del decreto legislativo n. 112 del 31 marzo 1998 </t>
  </si>
  <si>
    <t xml:space="preserve">1) </t>
  </si>
  <si>
    <t>2)</t>
  </si>
  <si>
    <t>1.1   Dati relativi al legale rappresentante (o rappresentante negoziale) del soggetto beneficiario</t>
  </si>
  <si>
    <t xml:space="preserve">     L’art. 1 del DM 3/10/2002 del Ministero per i Beni e le Attività Culturali individua i soggetti o le categorie di soggetti destinatari di erogazioni liberali in denaro, a condizione che non perseguano fini di lucro, che il proprio atto costitutivo o statuto preveda lo svolgimento di compiti istituzionali nei settori dei beni culturali e dello spettacolo.
     La tabella seguente elenca le categorie, il codice ad esse attribuito ed indica se l’appartenenza specifica ad una categoria comporti l’obbligo o meno di allegare  lo statuto o l’atto costitutivo.  
     Lo statuto o l’atto costitutivo non deve essere inviato se già trasmesso nei tre anni precedenti la presente comunicazione.</t>
  </si>
  <si>
    <t>i soggetti, aventi personalità giuridica pubblica o privata, che, almeno in uno degli ultimi 5 anni antecedenti all'anno d'imposta in cui avviene l'erogazione in loro favore, abbiano ricevuto ausili finanziari ai sensi della legge 17/10/96 n. 534 (ovvero che, pur non avendoli ricevuti, si trovino nella condizione di aver diritto a riceverli, anche se nel primo anno di attività) e che non siano incorsi nella revoca o decadenza dai predetti benefici;</t>
  </si>
  <si>
    <t>i soggetti, aventi personalità giuridica pubblica o privata, che, almeno in uno degli ultimi 5 anni antecedenti all'anno d'imposta in cui avviene l'erogazione in loro favore, abbiano ricevuto ausili finanziari a valere sul Fondo unico dello spettacolo  di cui alla legge 30 aprile 85 n. 163 (ovvero che, pur non avendoli ricevuti, si trovino nella condizione di aver diritto a riceverli, anche se nel primo anno di attività) e che non siano incorsi nella revoca o decadenza dai predetti benefici;</t>
  </si>
  <si>
    <t>E</t>
  </si>
  <si>
    <t>Indirizzo</t>
  </si>
  <si>
    <t>Provincia</t>
  </si>
  <si>
    <t>Cap</t>
  </si>
  <si>
    <t>AG</t>
  </si>
  <si>
    <t>AL</t>
  </si>
  <si>
    <t>AN</t>
  </si>
  <si>
    <t>AO</t>
  </si>
  <si>
    <t>AR</t>
  </si>
  <si>
    <t>AP</t>
  </si>
  <si>
    <t>AT</t>
  </si>
  <si>
    <t>AV</t>
  </si>
  <si>
    <t>BA</t>
  </si>
  <si>
    <t>BL</t>
  </si>
  <si>
    <t>BN</t>
  </si>
  <si>
    <t>BG</t>
  </si>
  <si>
    <t>BI</t>
  </si>
  <si>
    <t>BO</t>
  </si>
  <si>
    <t>BZ</t>
  </si>
  <si>
    <t>BS</t>
  </si>
  <si>
    <t>BR</t>
  </si>
  <si>
    <t>CA</t>
  </si>
  <si>
    <t>CL</t>
  </si>
  <si>
    <t>CB</t>
  </si>
  <si>
    <t>CI</t>
  </si>
  <si>
    <t>CE</t>
  </si>
  <si>
    <t>CT</t>
  </si>
  <si>
    <t>CZ</t>
  </si>
  <si>
    <t>CH</t>
  </si>
  <si>
    <t>CO</t>
  </si>
  <si>
    <t>CS</t>
  </si>
  <si>
    <t>CR</t>
  </si>
  <si>
    <t>KR</t>
  </si>
  <si>
    <t>CN</t>
  </si>
  <si>
    <t>EN</t>
  </si>
  <si>
    <t>FE</t>
  </si>
  <si>
    <t>FI</t>
  </si>
  <si>
    <t>FG</t>
  </si>
  <si>
    <t>FC</t>
  </si>
  <si>
    <t>FR</t>
  </si>
  <si>
    <t>GE</t>
  </si>
  <si>
    <t>GO</t>
  </si>
  <si>
    <t>GR</t>
  </si>
  <si>
    <t>IM</t>
  </si>
  <si>
    <t>IS</t>
  </si>
  <si>
    <t>SP</t>
  </si>
  <si>
    <t>AQ</t>
  </si>
  <si>
    <t>LT</t>
  </si>
  <si>
    <t>LE</t>
  </si>
  <si>
    <t>LC</t>
  </si>
  <si>
    <t>LI</t>
  </si>
  <si>
    <t>LO</t>
  </si>
  <si>
    <t>LU</t>
  </si>
  <si>
    <t>MC</t>
  </si>
  <si>
    <t>MN</t>
  </si>
  <si>
    <t>MS</t>
  </si>
  <si>
    <t>MT</t>
  </si>
  <si>
    <t>VS</t>
  </si>
  <si>
    <t>ME</t>
  </si>
  <si>
    <t>MI</t>
  </si>
  <si>
    <t>MO</t>
  </si>
  <si>
    <t>NA</t>
  </si>
  <si>
    <t>NO</t>
  </si>
  <si>
    <t>NU</t>
  </si>
  <si>
    <t>OG</t>
  </si>
  <si>
    <t>OT</t>
  </si>
  <si>
    <t>OR</t>
  </si>
  <si>
    <t>PD</t>
  </si>
  <si>
    <t>PA</t>
  </si>
  <si>
    <t>PR</t>
  </si>
  <si>
    <t>PV</t>
  </si>
  <si>
    <t>PG</t>
  </si>
  <si>
    <t>PU</t>
  </si>
  <si>
    <t>PE</t>
  </si>
  <si>
    <t>PC</t>
  </si>
  <si>
    <t>PI</t>
  </si>
  <si>
    <t>PT</t>
  </si>
  <si>
    <t>PN</t>
  </si>
  <si>
    <t>PZ</t>
  </si>
  <si>
    <t>PO</t>
  </si>
  <si>
    <t>RG</t>
  </si>
  <si>
    <t>RA</t>
  </si>
  <si>
    <t>RC</t>
  </si>
  <si>
    <t>RE</t>
  </si>
  <si>
    <t>RI</t>
  </si>
  <si>
    <t>RN</t>
  </si>
  <si>
    <t>RM</t>
  </si>
  <si>
    <t>RO</t>
  </si>
  <si>
    <t>SA</t>
  </si>
  <si>
    <t>SS</t>
  </si>
  <si>
    <t>SV</t>
  </si>
  <si>
    <t>SI</t>
  </si>
  <si>
    <t>SR</t>
  </si>
  <si>
    <t>SO</t>
  </si>
  <si>
    <t>TA</t>
  </si>
  <si>
    <t>TE</t>
  </si>
  <si>
    <t>TR</t>
  </si>
  <si>
    <t>TO</t>
  </si>
  <si>
    <t>TP</t>
  </si>
  <si>
    <t>TN</t>
  </si>
  <si>
    <t>TV</t>
  </si>
  <si>
    <t>TS</t>
  </si>
  <si>
    <t>UD</t>
  </si>
  <si>
    <t>VA</t>
  </si>
  <si>
    <t>VE</t>
  </si>
  <si>
    <t>VB</t>
  </si>
  <si>
    <t>VC</t>
  </si>
  <si>
    <t>VR</t>
  </si>
  <si>
    <t>VV</t>
  </si>
  <si>
    <t>VI</t>
  </si>
  <si>
    <t>VT</t>
  </si>
  <si>
    <t>Denominazione sociale dell'impresa</t>
  </si>
  <si>
    <t>Prov</t>
  </si>
  <si>
    <t>Ordine</t>
  </si>
  <si>
    <t>Finalità specifiche o attività specifiche di impiego delle somme ricevute</t>
  </si>
  <si>
    <t>O</t>
  </si>
  <si>
    <t>Riga sopra</t>
  </si>
  <si>
    <t>Sigla prov</t>
  </si>
  <si>
    <t>Err</t>
  </si>
  <si>
    <t>Err su tabella</t>
  </si>
  <si>
    <t>Codice fiscale impresa</t>
  </si>
  <si>
    <t>Domicilio fiscale:</t>
  </si>
  <si>
    <t>CAP</t>
  </si>
  <si>
    <r>
      <t xml:space="preserve">Codice Fiscale </t>
    </r>
    <r>
      <rPr>
        <sz val="8"/>
        <rFont val="Arial"/>
        <family val="2"/>
      </rPr>
      <t>(vedi nota 1 delle istruzioni):</t>
    </r>
  </si>
  <si>
    <t>Telefono</t>
  </si>
  <si>
    <t>E-mail</t>
  </si>
  <si>
    <t>Indicare l'anno nel quale si è realizzato invio</t>
  </si>
  <si>
    <t>Anno</t>
  </si>
  <si>
    <t>Descrizione dei documenti allegati al presente modello o in modelli inviati nei tre anni precedenti</t>
  </si>
  <si>
    <r>
      <t>1.2   Codice di categoria di appartenenza del soggetto beneficiario secondo il DM 3/10/1982</t>
    </r>
    <r>
      <rPr>
        <sz val="10"/>
        <rFont val="Times New Roman"/>
        <family val="1"/>
      </rPr>
      <t xml:space="preserve"> </t>
    </r>
    <r>
      <rPr>
        <sz val="8"/>
        <rFont val="Times New Roman"/>
        <family val="1"/>
      </rPr>
      <t>(vedi nota 2 delle istruzioni e relativa tabella)</t>
    </r>
  </si>
  <si>
    <r>
      <t>1.3   Statuto o atto costitutivo del soggetto beneficiario</t>
    </r>
    <r>
      <rPr>
        <sz val="10"/>
        <rFont val="Times New Roman"/>
        <family val="1"/>
      </rPr>
      <t xml:space="preserve"> </t>
    </r>
    <r>
      <rPr>
        <sz val="8"/>
        <rFont val="Times New Roman"/>
        <family val="1"/>
      </rPr>
      <t>(vedi nota 2 delle istruzioni e relativa tabella)</t>
    </r>
  </si>
  <si>
    <t>Codice fiscale persona fisica</t>
  </si>
  <si>
    <t>CF1</t>
  </si>
  <si>
    <t>CF2</t>
  </si>
  <si>
    <t>CF3</t>
  </si>
  <si>
    <t>CF4</t>
  </si>
  <si>
    <t>CF5</t>
  </si>
  <si>
    <t>CF6</t>
  </si>
  <si>
    <t>CF7</t>
  </si>
  <si>
    <t>CF8</t>
  </si>
  <si>
    <t>CF AND</t>
  </si>
  <si>
    <t>min 10, max 135</t>
  </si>
  <si>
    <t>min 6 max 15</t>
  </si>
  <si>
    <t>contiene @ prima del quartultimo carattere</t>
  </si>
  <si>
    <t>fra 10 € e 99 milioni</t>
  </si>
  <si>
    <t>lunghezza 5  e formato</t>
  </si>
  <si>
    <t>elenco</t>
  </si>
  <si>
    <t>lunghezza tra 10 e 80; contiene virgola</t>
  </si>
  <si>
    <t>lunghezza e controlli formali</t>
  </si>
  <si>
    <t>Indirizzo (Via, numero civico, città)</t>
  </si>
  <si>
    <t>lunghezza e formato in cifre</t>
  </si>
  <si>
    <t>Indirizzo (via, numero civico, città)</t>
  </si>
  <si>
    <t>fra 10 e 80</t>
  </si>
  <si>
    <t>lunghezza tra 7 e 80; no spazi iniziali</t>
  </si>
  <si>
    <t>fra 10 e 80; no spazi iniziali</t>
  </si>
  <si>
    <t>contiene @ prima del quartultimo carattere; no spazi iniziali</t>
  </si>
  <si>
    <t>min 10, max 135; no spazi iniziali</t>
  </si>
  <si>
    <t>Erogatori (imprese) 1</t>
  </si>
  <si>
    <t>Ben compilato</t>
  </si>
  <si>
    <t>Erogatori (pers.fisiche) pag 1</t>
  </si>
  <si>
    <t>Erogatori (pers.fisiche) pag 2</t>
  </si>
  <si>
    <t>Erogatori (pers.fisiche) 1</t>
  </si>
  <si>
    <t>Erogatori (pers.fisiche) 2</t>
  </si>
  <si>
    <t>Erogatori (imprese) 4</t>
  </si>
  <si>
    <t>Erogatori (imprese) 2</t>
  </si>
  <si>
    <t>Erogatori (imprese) 3</t>
  </si>
  <si>
    <t>Le note seguenti illustrano alcuni aspetti particolari riguardanti informazioni richieste nel modello e le modalità di firma e di invio.</t>
  </si>
  <si>
    <t>Il file excel contenente il modello compilato deve essere trasmesso obbligatoriamente tramite caricamento automatico sul sito del Ministero ((www.beniculturali.it nelle pagine dedicate alle erogazioni liberali) .</t>
  </si>
  <si>
    <r>
      <t>Nota 1</t>
    </r>
    <r>
      <rPr>
        <b/>
        <sz val="10"/>
        <rFont val="Times New Roman"/>
        <family val="1"/>
      </rPr>
      <t xml:space="preserve"> – Codice fiscale</t>
    </r>
  </si>
  <si>
    <r>
      <t>Nota 2</t>
    </r>
    <r>
      <rPr>
        <b/>
        <sz val="10"/>
        <rFont val="Times New Roman"/>
        <family val="1"/>
      </rPr>
      <t xml:space="preserve"> - Codice di categoria di appartenenza del soggetto beneficiario</t>
    </r>
  </si>
  <si>
    <r>
      <t>Nota 3</t>
    </r>
    <r>
      <rPr>
        <b/>
        <sz val="10"/>
        <rFont val="Times New Roman"/>
        <family val="1"/>
      </rPr>
      <t xml:space="preserve"> – Firma del legale rappresentante e invio del modello</t>
    </r>
  </si>
  <si>
    <r>
      <t xml:space="preserve">Per supporto e chiarimenti, scrivere a </t>
    </r>
    <r>
      <rPr>
        <b/>
        <sz val="11"/>
        <rFont val="Times New Roman"/>
        <family val="1"/>
      </rPr>
      <t>erogazioniliberali@beniculturali.it</t>
    </r>
  </si>
  <si>
    <t>Vuoto</t>
  </si>
  <si>
    <t>Sbagliato</t>
  </si>
  <si>
    <t>Foglio</t>
  </si>
  <si>
    <t xml:space="preserve">Contiene: </t>
  </si>
  <si>
    <t xml:space="preserve">Ogni sezione del modello contiene dei dati che occorre fornire obbligatoriamente, che si distinguono perché la loro dicitura ha uno sfondo colorato così: </t>
  </si>
  <si>
    <t>La trasmissione tramite caricamento automatico produce sempre una ricevuta stampabile che attesta la corretta ricezione.</t>
  </si>
  <si>
    <t>Dicitura</t>
  </si>
  <si>
    <t>Corretto</t>
  </si>
  <si>
    <t>Erogatori (imprese) pag 1</t>
  </si>
  <si>
    <t>Erogatori (imprese) pag 2</t>
  </si>
  <si>
    <t>Erogatori (imprese) pag 3</t>
  </si>
  <si>
    <t>Sezione</t>
  </si>
  <si>
    <t>Stato di compilazione</t>
  </si>
  <si>
    <t>Beneficiario</t>
  </si>
  <si>
    <t>Per Beneficiario contiene:</t>
  </si>
  <si>
    <r>
      <t xml:space="preserve">Nota bene: </t>
    </r>
    <r>
      <rPr>
        <b/>
        <sz val="11"/>
        <rFont val="Times New Roman"/>
        <family val="1"/>
      </rPr>
      <t>le sezioni erogatori vanno compilate riga per riga iniziando dalla prima disponibile.</t>
    </r>
  </si>
  <si>
    <t>Modello</t>
  </si>
  <si>
    <t>Sezione vuota</t>
  </si>
  <si>
    <t>Errore</t>
  </si>
  <si>
    <t>Completo</t>
  </si>
  <si>
    <t>Erogatori (imprese) pag  4</t>
  </si>
  <si>
    <t>123Stella</t>
  </si>
  <si>
    <t>CF alfa1</t>
  </si>
  <si>
    <r>
      <t xml:space="preserve">In conclusione </t>
    </r>
    <r>
      <rPr>
        <b/>
        <sz val="10"/>
        <rFont val="Times New Roman"/>
        <family val="1"/>
      </rPr>
      <t>tutto quanto risulta stampato (modello e allegati) deve comunque essere inviato in una delle seguenti modalità</t>
    </r>
    <r>
      <rPr>
        <sz val="10"/>
        <rFont val="Times New Roman"/>
        <family val="1"/>
      </rPr>
      <t>:</t>
    </r>
  </si>
  <si>
    <r>
      <t xml:space="preserve">Si ricorda che le persone fisiche possono essere incluse </t>
    </r>
    <r>
      <rPr>
        <b/>
        <sz val="11"/>
        <rFont val="Times New Roman"/>
        <family val="1"/>
      </rPr>
      <t>solo ed esclusivamente in quanto titolari di reddito di impresa (ad es. nel caso di ditta individuale).</t>
    </r>
  </si>
  <si>
    <t>BT</t>
  </si>
  <si>
    <t>FM</t>
  </si>
  <si>
    <t>MB</t>
  </si>
  <si>
    <r>
      <t xml:space="preserve">Tramite caricamento automatico sul sito del Ministero (www.beniculturali.it nelle pagine dedicate alle erogazioni liberali) del file in formato pdf ottenuto dalla scansione del modello (compilato e firmato) e di tutti gli  allegati che si vogliono trasmettere.
</t>
    </r>
    <r>
      <rPr>
        <b/>
        <sz val="10"/>
        <rFont val="Times New Roman"/>
        <family val="1"/>
      </rPr>
      <t xml:space="preserve">Se si adotta questa modalità il mittente è tenuto a conservare lo stampato originale firmato e datato per eventuali controlli da parte dell'Agenzia delle Entrate. </t>
    </r>
  </si>
  <si>
    <t>Per compilare il modello occorre usare il programma Microsoft Excel 97/2003 o versioni successive. La risoluzione ideale dello schermo da adottare è 1280 x 768.
Si fa obbligo di non usare altri software di gestione di fogli elettronici perché non si garantisce il corretto funzionamento del modello cogli stessi.</t>
  </si>
  <si>
    <t>Finalità specifiche o attività specifiche di impiego delle somme ricevute (vedi nota 4)</t>
  </si>
  <si>
    <r>
      <t xml:space="preserve">Si segnala che gli </t>
    </r>
    <r>
      <rPr>
        <b/>
        <sz val="10"/>
        <rFont val="Times New Roman"/>
        <family val="1"/>
      </rPr>
      <t>importi vanno indicati sempre nella loro forma intera</t>
    </r>
    <r>
      <rPr>
        <sz val="10"/>
        <rFont val="Times New Roman"/>
        <family val="1"/>
      </rPr>
      <t>, se necessario arrotondati: fino a 49 centesimi il risultato è 0; oltre 49 centesimi è 1.
Per esempio, l'importo di 530,50 va indicato come 531 ; 1350,49 va indicato come   1350.</t>
    </r>
  </si>
  <si>
    <r>
      <t xml:space="preserve">Telefono </t>
    </r>
    <r>
      <rPr>
        <sz val="8"/>
        <rFont val="Arial"/>
        <family val="2"/>
      </rPr>
      <t>(prefisso spazio numero)</t>
    </r>
  </si>
  <si>
    <r>
      <t>Telefono</t>
    </r>
    <r>
      <rPr>
        <sz val="8"/>
        <rFont val="Arial"/>
        <family val="2"/>
      </rPr>
      <t xml:space="preserve"> (prefisso spazio numero)</t>
    </r>
  </si>
  <si>
    <t>Quando una sezione del modello risulta non vuota, compilata correttamente e priva di dati erronei viene completata automaticamente con tutte le diciture necessarie ed è pronta per la stampa. In caso contrario, compariranno nella stessa delle segnalazioni  di errore: occorre, naturalmente effettuare le correzioni necessarie per poterla stampare.</t>
  </si>
  <si>
    <t>Le sezioni erogatori vanno compilate riga per riga iniziando dalla prima disponibile dall'alto verso il basso.</t>
  </si>
  <si>
    <r>
      <t xml:space="preserve">Viene richiesto di indicare per ogni erogatore il </t>
    </r>
    <r>
      <rPr>
        <b/>
        <sz val="10"/>
        <rFont val="Times New Roman"/>
        <family val="1"/>
      </rPr>
      <t>totale dell'importo versato al beneficiario nell'anno di riferimento</t>
    </r>
    <r>
      <rPr>
        <sz val="10"/>
        <rFont val="Times New Roman"/>
        <family val="1"/>
      </rPr>
      <t xml:space="preserve">: per questo motivo anche se l'erogatore avesse fatto più versamenti occorre sommarli e </t>
    </r>
    <r>
      <rPr>
        <b/>
        <sz val="10"/>
        <rFont val="Times New Roman"/>
        <family val="1"/>
      </rPr>
      <t>segnalare l'erogatore una sola volta</t>
    </r>
    <r>
      <rPr>
        <sz val="10"/>
        <rFont val="Times New Roman"/>
        <family val="1"/>
      </rPr>
      <t xml:space="preserve">, nella stessa riga. </t>
    </r>
  </si>
  <si>
    <r>
      <t xml:space="preserve">Il </t>
    </r>
    <r>
      <rPr>
        <b/>
        <sz val="11"/>
        <rFont val="Times New Roman"/>
        <family val="1"/>
      </rPr>
      <t>quadro sezioni</t>
    </r>
    <r>
      <rPr>
        <sz val="11"/>
        <rFont val="Times New Roman"/>
        <family val="1"/>
      </rPr>
      <t xml:space="preserve"> mostra lo stato di compilazione del modello indicandolo per le singole sezioni e complessivamente .  Quando per l'intero modello compare la dicitura "Modello compilato correttamente!" il modello risulta valido e può essere inviato nelle modalità indicate nella nota 3. 
</t>
    </r>
    <r>
      <rPr>
        <b/>
        <sz val="11"/>
        <rFont val="Times New Roman"/>
        <family val="1"/>
      </rPr>
      <t>Si segnala che modelli risultanti non validi non saranno presi in considerazione.</t>
    </r>
  </si>
  <si>
    <r>
      <t xml:space="preserve">Si segnala inoltre che </t>
    </r>
    <r>
      <rPr>
        <b/>
        <sz val="10"/>
        <rFont val="Times New Roman"/>
        <family val="1"/>
      </rPr>
      <t>occorre specificare al meglio le finalità</t>
    </r>
    <r>
      <rPr>
        <sz val="10"/>
        <rFont val="Times New Roman"/>
        <family val="1"/>
      </rPr>
      <t xml:space="preserve"> per le quali le somme ricevute vengono impiegate: questo consente la valutazione di un requisito fondamentale per la validazione della erogazione ai fini dei benefici fiscali. In effetti </t>
    </r>
    <r>
      <rPr>
        <b/>
        <sz val="10"/>
        <rFont val="Times New Roman"/>
        <family val="1"/>
      </rPr>
      <t>in caso di finalità indicate genericamente il beneficio fiscale non va concesso</t>
    </r>
    <r>
      <rPr>
        <sz val="10"/>
        <rFont val="Times New Roman"/>
        <family val="1"/>
      </rPr>
      <t xml:space="preserve"> a meno che lo statuto dell'ente beneficiario non comprenda esclusivamente finalità ammissibili per la concessione del beneficio, caso che risulta poco frequente.</t>
    </r>
  </si>
  <si>
    <r>
      <t xml:space="preserve">Il modello è composto da più sezioni a seconda dei dati richiesti. La prima riguarda il beneficiario, altre quattro riguardano le imprese che hanno erogato denaro, altre due riguardano le persone fisiche titolari di reddito di impresa che hanno erogato denaro. </t>
    </r>
    <r>
      <rPr>
        <u/>
        <sz val="11"/>
        <rFont val="Times New Roman"/>
        <family val="1"/>
      </rPr>
      <t>Una dichiarazione valida comprende la corretta compilazione almeno della sezione beneficiario completa e di una delle altre sezioni dedicate agli erogatori.</t>
    </r>
  </si>
  <si>
    <r>
      <t>Nota 4</t>
    </r>
    <r>
      <rPr>
        <b/>
        <sz val="10"/>
        <rFont val="Times New Roman"/>
        <family val="1"/>
      </rPr>
      <t xml:space="preserve"> – Compilazione delle sezioni del modello riguardanti gli erogatori</t>
    </r>
  </si>
  <si>
    <t>erog cf</t>
  </si>
  <si>
    <t>erog cognome</t>
  </si>
  <si>
    <t>erog nome</t>
  </si>
  <si>
    <t>erog sesso</t>
  </si>
  <si>
    <t>erog data nasc</t>
  </si>
  <si>
    <t>erog comune nasc</t>
  </si>
  <si>
    <t>erog prov nasc</t>
  </si>
  <si>
    <t>erog denominazione</t>
  </si>
  <si>
    <t>erog domicilio fiscale</t>
  </si>
  <si>
    <t>erog domicilio cap</t>
  </si>
  <si>
    <t>erog domicilio prov</t>
  </si>
  <si>
    <t>tipo valuta</t>
  </si>
  <si>
    <t>disposizione di legge</t>
  </si>
  <si>
    <t>importo totale ammesso</t>
  </si>
  <si>
    <t>erog dich flg</t>
  </si>
  <si>
    <t>benef dich flg</t>
  </si>
  <si>
    <t>tipo erog flg</t>
  </si>
  <si>
    <t>benef cf</t>
  </si>
  <si>
    <t>benef denominazione</t>
  </si>
  <si>
    <t>benef domicilio fisc</t>
  </si>
  <si>
    <t>benef domicilio fiscale cap</t>
  </si>
  <si>
    <t>benef domfis prov</t>
  </si>
  <si>
    <t>benef tel</t>
  </si>
  <si>
    <t>benef fax</t>
  </si>
  <si>
    <t>benef mail</t>
  </si>
  <si>
    <t>benef rapprleg cognome</t>
  </si>
  <si>
    <t>benef rapprleg nome</t>
  </si>
  <si>
    <t>benef rapprleg cf</t>
  </si>
  <si>
    <t>benef rapprleg carica</t>
  </si>
  <si>
    <t>benef tipo</t>
  </si>
  <si>
    <t>finalità</t>
  </si>
  <si>
    <t>Corrispondenza parziale</t>
  </si>
  <si>
    <t>Nota</t>
  </si>
  <si>
    <t>100</t>
  </si>
  <si>
    <t>PROGR</t>
  </si>
  <si>
    <t>TIPO</t>
  </si>
  <si>
    <t>IMPR</t>
  </si>
  <si>
    <t>PERS</t>
  </si>
  <si>
    <t>protocollo age</t>
  </si>
  <si>
    <t>benef tipo ente</t>
  </si>
  <si>
    <t>C</t>
  </si>
  <si>
    <t>importo dich erog</t>
  </si>
  <si>
    <t>importo dich benef</t>
  </si>
  <si>
    <t>Denominazione dell'impresa</t>
  </si>
  <si>
    <t>Codice fiscale /P.IVA dell'impresa</t>
  </si>
  <si>
    <t>CF alfa2</t>
  </si>
  <si>
    <t>CF alfa3</t>
  </si>
  <si>
    <t>CF alfa4</t>
  </si>
  <si>
    <r>
      <t xml:space="preserve">Al termine delle operazioni di compilazione, una volta stampate le parti del modello compilate, il legale rappresentante (o rappresentante negoziale) deve firmare la parte beneficiario  e siglare tutte le altre.
</t>
    </r>
    <r>
      <rPr>
        <b/>
        <sz val="10"/>
        <rFont val="Times New Roman"/>
        <family val="1"/>
      </rPr>
      <t>Lo stampato risultante</t>
    </r>
    <r>
      <rPr>
        <sz val="10"/>
        <rFont val="Times New Roman"/>
        <family val="1"/>
      </rPr>
      <t xml:space="preserve">, insieme ad una copia fronte e retro del documento di identità, in corso di validità, del legale rappresentante, ad una copia dell’atto che ne attesti il potere di firma ed a altri allegati eventualmente necessari, </t>
    </r>
    <r>
      <rPr>
        <b/>
        <sz val="10"/>
        <rFont val="Times New Roman"/>
        <family val="1"/>
      </rPr>
      <t>deve obbligatoriamente essere inviato al Ministero per i Beni e le Attività Culturali, così come deve essere trasmesso questo file excel contenente il modello compilato.</t>
    </r>
  </si>
  <si>
    <t>Tramite raccomandata con ricevuta di ritorno indirizzata a:
Ministero per i beni e le attività culturali  – Direzione Generale Bilancio – Servizio II – Via del Collegio Romano, 27 - 00186 Roma</t>
  </si>
  <si>
    <t>Regione</t>
  </si>
  <si>
    <t>REGIONE</t>
  </si>
  <si>
    <t>Istruzioni alla compilazione del modello per i 
SOGGETTI BENEFICIARI DI EROGAZIONI LIBERALI NEL 2021</t>
  </si>
  <si>
    <t>Quadro dello stato di compilazione del modello beneficiari 2021</t>
  </si>
  <si>
    <r>
      <t xml:space="preserve">Imp.tot. in € erogato nel 2021 </t>
    </r>
    <r>
      <rPr>
        <sz val="8"/>
        <rFont val="Arial"/>
        <family val="2"/>
      </rPr>
      <t>(num.intero)</t>
    </r>
  </si>
  <si>
    <r>
      <t>Imp.tot. in € erogato nel 2021</t>
    </r>
    <r>
      <rPr>
        <sz val="8"/>
        <rFont val="Arial"/>
        <family val="2"/>
      </rPr>
      <t xml:space="preserve"> (num.intero)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</si>
</sst>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lt;=9999999]####\-####;\(0###\)\ ####\-####"/>
  </numFmts>
  <fonts count="29" x14ac:knownFonts="1">
    <font>
      <sz val="10"/>
      <name val="Arial"/>
    </font>
    <font>
      <b/>
      <sz val="12"/>
      <name val="Times New Roman"/>
      <family val="1"/>
    </font>
    <font>
      <sz val="9"/>
      <name val="Times New Roman"/>
      <family val="1"/>
    </font>
    <font>
      <sz val="10"/>
      <name val="Times New Roman"/>
      <family val="1"/>
    </font>
    <font>
      <b/>
      <sz val="9.5"/>
      <name val="Times New Roman"/>
      <family val="1"/>
    </font>
    <font>
      <sz val="9.5"/>
      <name val="Times New Roman"/>
      <family val="1"/>
    </font>
    <font>
      <b/>
      <sz val="10"/>
      <name val="Times New Roman"/>
      <family val="1"/>
    </font>
    <font>
      <sz val="8"/>
      <name val="Times New Roman"/>
      <family val="1"/>
    </font>
    <font>
      <sz val="8"/>
      <name val="Arial"/>
      <family val="2"/>
    </font>
    <font>
      <u/>
      <sz val="10"/>
      <color indexed="12"/>
      <name val="Arial"/>
      <family val="2"/>
    </font>
    <font>
      <sz val="11"/>
      <name val="Times New Roman"/>
      <family val="1"/>
    </font>
    <font>
      <sz val="10"/>
      <name val="Arial"/>
      <family val="2"/>
    </font>
    <font>
      <sz val="10"/>
      <name val="Arial"/>
      <family val="2"/>
    </font>
    <font>
      <b/>
      <sz val="10"/>
      <name val="Arial"/>
      <family val="2"/>
    </font>
    <font>
      <b/>
      <sz val="9"/>
      <name val="Arial"/>
      <family val="2"/>
    </font>
    <font>
      <sz val="9.5"/>
      <name val="Arial"/>
      <family val="2"/>
    </font>
    <font>
      <sz val="12"/>
      <name val="Arial"/>
      <family val="2"/>
    </font>
    <font>
      <sz val="8"/>
      <name val="Arial"/>
      <family val="2"/>
    </font>
    <font>
      <sz val="9"/>
      <name val="Arial"/>
      <family val="2"/>
    </font>
    <font>
      <b/>
      <sz val="12"/>
      <name val="Arial"/>
      <family val="2"/>
    </font>
    <font>
      <u/>
      <sz val="9"/>
      <color indexed="12"/>
      <name val="Arial"/>
      <family val="2"/>
    </font>
    <font>
      <b/>
      <sz val="11"/>
      <name val="Arial"/>
      <family val="2"/>
    </font>
    <font>
      <b/>
      <sz val="8"/>
      <name val="Arial"/>
      <family val="2"/>
    </font>
    <font>
      <b/>
      <sz val="11"/>
      <name val="Times New Roman"/>
      <family val="1"/>
    </font>
    <font>
      <u/>
      <sz val="11"/>
      <name val="Times New Roman"/>
      <family val="1"/>
    </font>
    <font>
      <sz val="16"/>
      <name val="Arial"/>
      <family val="2"/>
    </font>
    <font>
      <sz val="7"/>
      <name val="Arial"/>
      <family val="2"/>
    </font>
    <font>
      <sz val="22"/>
      <name val="Arial"/>
      <family val="2"/>
    </font>
    <font>
      <b/>
      <sz val="11"/>
      <color indexed="8"/>
      <name val="Calibri"/>
      <family val="2"/>
    </font>
  </fonts>
  <fills count="12">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indexed="51"/>
        <bgColor indexed="64"/>
      </patternFill>
    </fill>
    <fill>
      <patternFill patternType="solid">
        <fgColor indexed="11"/>
        <bgColor indexed="64"/>
      </patternFill>
    </fill>
    <fill>
      <patternFill patternType="solid">
        <fgColor theme="0" tint="-0.149967955565050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05">
    <xf numFmtId="0" fontId="0" fillId="0" borderId="0" xfId="0"/>
    <xf numFmtId="0" fontId="5" fillId="0" borderId="1" xfId="0" applyFont="1" applyBorder="1" applyAlignment="1">
      <alignment horizontal="center" vertical="top" wrapText="1"/>
    </xf>
    <xf numFmtId="0" fontId="3" fillId="0" borderId="0" xfId="0" applyFont="1" applyAlignment="1">
      <alignment wrapText="1"/>
    </xf>
    <xf numFmtId="0" fontId="4" fillId="0" borderId="1" xfId="0" applyFont="1" applyBorder="1" applyAlignment="1">
      <alignment vertical="center"/>
    </xf>
    <xf numFmtId="0" fontId="4" fillId="0" borderId="1" xfId="0" applyFont="1" applyBorder="1" applyAlignment="1">
      <alignment vertical="center" wrapText="1"/>
    </xf>
    <xf numFmtId="0" fontId="3" fillId="0" borderId="0" xfId="0" applyFont="1"/>
    <xf numFmtId="0" fontId="3" fillId="0" borderId="0" xfId="0" applyFont="1" applyAlignment="1">
      <alignment horizontal="right" wrapText="1"/>
    </xf>
    <xf numFmtId="0" fontId="12" fillId="0" borderId="0" xfId="0" applyFont="1"/>
    <xf numFmtId="0" fontId="0" fillId="0" borderId="0" xfId="0" applyBorder="1"/>
    <xf numFmtId="0" fontId="0" fillId="0" borderId="2" xfId="0" applyBorder="1" applyAlignment="1">
      <alignment vertical="top" wrapText="1"/>
    </xf>
    <xf numFmtId="0" fontId="0" fillId="0" borderId="1" xfId="0" applyBorder="1" applyAlignment="1">
      <alignment vertical="top" wrapText="1"/>
    </xf>
    <xf numFmtId="0" fontId="12" fillId="0" borderId="1" xfId="0" applyFont="1" applyBorder="1" applyAlignment="1">
      <alignment wrapText="1"/>
    </xf>
    <xf numFmtId="0" fontId="12" fillId="0" borderId="0" xfId="0" applyFont="1" applyFill="1" applyBorder="1"/>
    <xf numFmtId="0" fontId="0" fillId="0" borderId="0" xfId="0" applyBorder="1" applyAlignment="1">
      <alignment vertical="top" wrapText="1"/>
    </xf>
    <xf numFmtId="49" fontId="12" fillId="0" borderId="0" xfId="0" applyNumberFormat="1" applyFont="1" applyBorder="1" applyAlignment="1">
      <alignment vertical="top" wrapText="1"/>
    </xf>
    <xf numFmtId="49" fontId="0" fillId="0" borderId="0" xfId="0" applyNumberFormat="1" applyBorder="1" applyAlignment="1">
      <alignment vertical="top" wrapText="1"/>
    </xf>
    <xf numFmtId="3" fontId="0" fillId="0" borderId="0" xfId="0" applyNumberFormat="1" applyBorder="1" applyAlignment="1">
      <alignment vertical="top" wrapText="1"/>
    </xf>
    <xf numFmtId="164" fontId="9" fillId="0" borderId="0" xfId="1" applyNumberFormat="1" applyBorder="1" applyAlignment="1" applyProtection="1">
      <alignment vertical="top" wrapText="1"/>
    </xf>
    <xf numFmtId="165" fontId="12" fillId="0" borderId="0" xfId="0" applyNumberFormat="1" applyFont="1" applyBorder="1" applyAlignment="1">
      <alignment vertical="top" wrapText="1"/>
    </xf>
    <xf numFmtId="165" fontId="0" fillId="0" borderId="0" xfId="0" applyNumberFormat="1" applyBorder="1" applyAlignment="1">
      <alignment vertical="top" wrapText="1"/>
    </xf>
    <xf numFmtId="0" fontId="9" fillId="0" borderId="0" xfId="1" applyBorder="1" applyAlignment="1" applyProtection="1">
      <alignment vertical="top" wrapText="1"/>
    </xf>
    <xf numFmtId="0" fontId="13" fillId="2" borderId="3" xfId="0" applyFont="1" applyFill="1" applyBorder="1" applyAlignment="1">
      <alignment wrapText="1"/>
    </xf>
    <xf numFmtId="164" fontId="9" fillId="0" borderId="2" xfId="1" applyNumberFormat="1" applyBorder="1" applyAlignment="1" applyProtection="1">
      <alignment vertical="top" wrapText="1"/>
      <protection locked="0"/>
    </xf>
    <xf numFmtId="0" fontId="13" fillId="0" borderId="0" xfId="0" applyFont="1" applyAlignment="1">
      <alignment horizontal="left" vertical="top"/>
    </xf>
    <xf numFmtId="0" fontId="12" fillId="3" borderId="0" xfId="0" applyFont="1" applyFill="1" applyBorder="1" applyAlignment="1">
      <alignment wrapText="1"/>
    </xf>
    <xf numFmtId="0" fontId="15"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indent="1"/>
    </xf>
    <xf numFmtId="49" fontId="5" fillId="2" borderId="1" xfId="0" applyNumberFormat="1"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12" fillId="4" borderId="1" xfId="0" applyNumberFormat="1" applyFont="1" applyFill="1" applyBorder="1" applyAlignment="1" applyProtection="1">
      <alignment horizontal="left" vertical="center" wrapText="1"/>
    </xf>
    <xf numFmtId="0" fontId="18" fillId="0" borderId="0" xfId="0" applyFont="1" applyProtection="1"/>
    <xf numFmtId="0" fontId="15" fillId="0" borderId="1" xfId="0" applyFont="1" applyBorder="1" applyAlignment="1" applyProtection="1">
      <alignment horizontal="left" vertical="center" wrapText="1"/>
      <protection locked="0"/>
    </xf>
    <xf numFmtId="0" fontId="0" fillId="0" borderId="0" xfId="0" applyAlignment="1">
      <alignment wrapText="1"/>
    </xf>
    <xf numFmtId="0" fontId="13" fillId="2" borderId="3" xfId="0" applyFont="1" applyFill="1" applyBorder="1" applyAlignment="1">
      <alignment vertical="center" wrapText="1"/>
    </xf>
    <xf numFmtId="0" fontId="12" fillId="3" borderId="0" xfId="0" applyFont="1" applyFill="1" applyBorder="1" applyAlignment="1">
      <alignment horizontal="center" wrapText="1"/>
    </xf>
    <xf numFmtId="49" fontId="18" fillId="0" borderId="2" xfId="0" applyNumberFormat="1" applyFont="1" applyBorder="1" applyAlignment="1" applyProtection="1">
      <alignment vertical="top" wrapText="1"/>
      <protection locked="0"/>
    </xf>
    <xf numFmtId="3" fontId="18" fillId="0" borderId="2" xfId="0" applyNumberFormat="1" applyFont="1" applyBorder="1" applyAlignment="1" applyProtection="1">
      <alignment vertical="top" wrapText="1"/>
      <protection locked="0"/>
    </xf>
    <xf numFmtId="165" fontId="18" fillId="0" borderId="2" xfId="0" applyNumberFormat="1" applyFont="1" applyBorder="1" applyAlignment="1" applyProtection="1">
      <alignment vertical="top" wrapText="1"/>
      <protection locked="0"/>
    </xf>
    <xf numFmtId="0" fontId="12" fillId="0" borderId="0" xfId="0" applyFont="1" applyAlignment="1">
      <alignment wrapText="1"/>
    </xf>
    <xf numFmtId="0" fontId="12" fillId="0" borderId="0" xfId="0" applyFont="1" applyFill="1" applyBorder="1" applyAlignment="1">
      <alignment wrapText="1"/>
    </xf>
    <xf numFmtId="0" fontId="0" fillId="0" borderId="1" xfId="0" applyBorder="1" applyAlignment="1">
      <alignment wrapText="1"/>
    </xf>
    <xf numFmtId="0" fontId="0" fillId="0" borderId="0" xfId="0" applyBorder="1" applyAlignment="1">
      <alignment wrapText="1"/>
    </xf>
    <xf numFmtId="0" fontId="12" fillId="0" borderId="0" xfId="0" applyFont="1" applyBorder="1" applyAlignment="1">
      <alignment wrapText="1"/>
    </xf>
    <xf numFmtId="49" fontId="18" fillId="0" borderId="1" xfId="0" applyNumberFormat="1" applyFont="1" applyBorder="1" applyAlignment="1" applyProtection="1">
      <alignment vertical="top" wrapText="1"/>
      <protection locked="0"/>
    </xf>
    <xf numFmtId="3" fontId="18" fillId="0" borderId="1" xfId="0" applyNumberFormat="1" applyFont="1" applyBorder="1" applyAlignment="1" applyProtection="1">
      <alignment vertical="top" wrapText="1"/>
      <protection locked="0"/>
    </xf>
    <xf numFmtId="0" fontId="20" fillId="0" borderId="1" xfId="1" applyFont="1" applyBorder="1" applyAlignment="1" applyProtection="1">
      <alignment vertical="top" wrapText="1"/>
      <protection locked="0"/>
    </xf>
    <xf numFmtId="165" fontId="18" fillId="0" borderId="1" xfId="0" applyNumberFormat="1" applyFont="1" applyBorder="1" applyAlignment="1" applyProtection="1">
      <alignment vertical="top" wrapText="1"/>
      <protection locked="0"/>
    </xf>
    <xf numFmtId="0" fontId="18" fillId="0" borderId="1" xfId="0" applyFont="1" applyBorder="1" applyAlignment="1" applyProtection="1">
      <alignment vertical="top" wrapText="1"/>
      <protection locked="0"/>
    </xf>
    <xf numFmtId="0" fontId="3" fillId="0" borderId="0" xfId="0" applyFont="1" applyAlignment="1">
      <alignment horizontal="center"/>
    </xf>
    <xf numFmtId="49" fontId="9" fillId="0" borderId="2" xfId="1" applyNumberFormat="1" applyBorder="1" applyAlignment="1" applyProtection="1">
      <alignment vertical="top" wrapText="1"/>
      <protection locked="0"/>
    </xf>
    <xf numFmtId="49" fontId="20" fillId="0" borderId="1" xfId="1" applyNumberFormat="1" applyFont="1" applyBorder="1" applyAlignment="1" applyProtection="1">
      <alignment vertical="top" wrapText="1"/>
      <protection locked="0"/>
    </xf>
    <xf numFmtId="0" fontId="3" fillId="0" borderId="0" xfId="0" applyFont="1" applyAlignment="1">
      <alignment horizontal="right" vertical="top" wrapText="1"/>
    </xf>
    <xf numFmtId="0" fontId="13" fillId="0" borderId="0" xfId="0" applyFont="1"/>
    <xf numFmtId="0" fontId="16" fillId="0" borderId="0" xfId="0" applyFont="1"/>
    <xf numFmtId="0" fontId="16" fillId="0" borderId="4" xfId="0" applyFont="1" applyBorder="1"/>
    <xf numFmtId="0" fontId="16" fillId="0" borderId="5" xfId="0" applyFont="1" applyBorder="1"/>
    <xf numFmtId="0" fontId="16" fillId="0" borderId="6" xfId="0" applyFont="1" applyBorder="1"/>
    <xf numFmtId="0" fontId="16" fillId="0" borderId="7" xfId="0" applyFont="1" applyBorder="1"/>
    <xf numFmtId="0" fontId="16" fillId="0" borderId="8" xfId="0" applyFont="1" applyBorder="1"/>
    <xf numFmtId="0" fontId="16" fillId="0" borderId="9" xfId="0" applyFont="1" applyBorder="1"/>
    <xf numFmtId="0" fontId="19" fillId="0" borderId="10" xfId="0" applyFont="1" applyBorder="1"/>
    <xf numFmtId="0" fontId="19" fillId="5" borderId="10" xfId="0" applyFont="1" applyFill="1" applyBorder="1"/>
    <xf numFmtId="0" fontId="19" fillId="5" borderId="11" xfId="0" applyFont="1" applyFill="1" applyBorder="1"/>
    <xf numFmtId="0" fontId="6" fillId="0" borderId="0" xfId="0" applyFont="1" applyAlignment="1">
      <alignment horizontal="left"/>
    </xf>
    <xf numFmtId="0" fontId="6" fillId="0" borderId="0" xfId="0" applyFont="1" applyAlignment="1">
      <alignment vertical="top" wrapText="1"/>
    </xf>
    <xf numFmtId="0" fontId="13" fillId="0" borderId="0" xfId="0" applyFont="1" applyAlignment="1">
      <alignment vertical="top" wrapText="1"/>
    </xf>
    <xf numFmtId="0" fontId="3" fillId="0" borderId="0" xfId="0" applyFont="1" applyAlignment="1">
      <alignment horizontal="left" vertical="top" wrapText="1"/>
    </xf>
    <xf numFmtId="0" fontId="12" fillId="0" borderId="0" xfId="0" applyNumberFormat="1" applyFont="1"/>
    <xf numFmtId="0" fontId="28" fillId="0" borderId="1" xfId="0" applyFont="1" applyBorder="1" applyAlignment="1">
      <alignment horizontal="center" vertical="top" wrapText="1"/>
    </xf>
    <xf numFmtId="0" fontId="0" fillId="2" borderId="2" xfId="0" applyFill="1" applyBorder="1" applyAlignment="1">
      <alignment vertical="top" wrapText="1"/>
    </xf>
    <xf numFmtId="0" fontId="17" fillId="2" borderId="2" xfId="0" quotePrefix="1" applyFont="1" applyFill="1" applyBorder="1" applyAlignment="1">
      <alignment vertical="top" wrapText="1"/>
    </xf>
    <xf numFmtId="0" fontId="0" fillId="2" borderId="1" xfId="0" applyFill="1" applyBorder="1" applyAlignment="1">
      <alignment vertical="top" wrapText="1"/>
    </xf>
    <xf numFmtId="49" fontId="0" fillId="0" borderId="0" xfId="0" applyNumberFormat="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3" fontId="0" fillId="0" borderId="0" xfId="0" applyNumberFormat="1"/>
    <xf numFmtId="0" fontId="27" fillId="0" borderId="12" xfId="0" applyFont="1" applyBorder="1" applyAlignment="1"/>
    <xf numFmtId="0" fontId="0" fillId="0" borderId="12" xfId="0" applyBorder="1" applyAlignment="1"/>
    <xf numFmtId="0" fontId="12" fillId="3" borderId="0" xfId="0" applyFont="1" applyFill="1" applyBorder="1" applyAlignment="1">
      <alignment horizontal="right" vertical="center" wrapText="1"/>
    </xf>
    <xf numFmtId="49" fontId="12" fillId="0" borderId="0" xfId="0" applyNumberFormat="1" applyFont="1"/>
    <xf numFmtId="0" fontId="19" fillId="0" borderId="11" xfId="0" applyFont="1" applyBorder="1" applyAlignment="1">
      <alignment wrapText="1"/>
    </xf>
    <xf numFmtId="49" fontId="11" fillId="0" borderId="1" xfId="0" applyNumberFormat="1" applyFont="1" applyBorder="1" applyAlignment="1" applyProtection="1">
      <alignment horizontal="left" vertical="center" wrapText="1" indent="1"/>
      <protection locked="0"/>
    </xf>
    <xf numFmtId="0" fontId="2"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0" fontId="10" fillId="0" borderId="0" xfId="0" applyFont="1" applyAlignment="1">
      <alignment horizontal="left" wrapText="1"/>
    </xf>
    <xf numFmtId="0" fontId="1" fillId="0" borderId="0" xfId="0" applyFont="1" applyAlignment="1">
      <alignment horizontal="left"/>
    </xf>
    <xf numFmtId="0" fontId="6" fillId="0" borderId="0" xfId="0" applyFont="1" applyAlignment="1">
      <alignment horizontal="left"/>
    </xf>
    <xf numFmtId="0" fontId="5" fillId="0" borderId="1" xfId="0" applyFont="1" applyBorder="1" applyAlignment="1">
      <alignment horizontal="left" wrapText="1"/>
    </xf>
    <xf numFmtId="0" fontId="3" fillId="0" borderId="0" xfId="0" applyFont="1" applyAlignment="1">
      <alignment horizontal="center"/>
    </xf>
    <xf numFmtId="0" fontId="10" fillId="0" borderId="0" xfId="0" applyFont="1" applyAlignment="1">
      <alignment wrapText="1"/>
    </xf>
    <xf numFmtId="0" fontId="0" fillId="0" borderId="0" xfId="0" applyAlignment="1">
      <alignment wrapText="1"/>
    </xf>
    <xf numFmtId="0" fontId="3" fillId="0" borderId="0" xfId="0" applyFont="1" applyAlignment="1">
      <alignment horizontal="left" wrapText="1"/>
    </xf>
    <xf numFmtId="49" fontId="10" fillId="0" borderId="0" xfId="0" applyNumberFormat="1" applyFont="1" applyAlignment="1">
      <alignment wrapText="1"/>
    </xf>
    <xf numFmtId="49" fontId="0" fillId="0" borderId="0" xfId="0" applyNumberFormat="1" applyAlignment="1">
      <alignment wrapText="1"/>
    </xf>
    <xf numFmtId="0" fontId="0" fillId="0" borderId="0" xfId="0" applyAlignment="1">
      <alignment horizontal="center"/>
    </xf>
    <xf numFmtId="0" fontId="2" fillId="0" borderId="0" xfId="0" applyFont="1" applyAlignment="1">
      <alignment horizontal="left"/>
    </xf>
    <xf numFmtId="0" fontId="3" fillId="0" borderId="0" xfId="0" applyFont="1" applyAlignment="1" applyProtection="1">
      <alignment horizontal="left"/>
    </xf>
    <xf numFmtId="0" fontId="6"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vertical="top" wrapText="1"/>
    </xf>
    <xf numFmtId="0" fontId="13" fillId="0" borderId="0" xfId="0" applyFont="1" applyAlignment="1">
      <alignment vertical="top" wrapText="1"/>
    </xf>
    <xf numFmtId="0" fontId="4" fillId="0" borderId="1" xfId="0" applyFont="1" applyBorder="1" applyAlignment="1">
      <alignment horizontal="left" vertical="center"/>
    </xf>
    <xf numFmtId="0" fontId="2" fillId="0" borderId="13" xfId="0" applyFont="1" applyBorder="1" applyAlignment="1">
      <alignment horizontal="center" wrapText="1"/>
    </xf>
    <xf numFmtId="0" fontId="25" fillId="0" borderId="14" xfId="0" applyFont="1" applyBorder="1" applyAlignment="1">
      <alignment horizontal="center" vertical="center" wrapText="1"/>
    </xf>
    <xf numFmtId="0" fontId="17" fillId="0" borderId="0" xfId="0" applyFont="1" applyAlignment="1">
      <alignment horizontal="left" vertical="center" wrapText="1"/>
    </xf>
    <xf numFmtId="0" fontId="0" fillId="0" borderId="0" xfId="0" applyAlignment="1">
      <alignment horizontal="center" vertical="center"/>
    </xf>
    <xf numFmtId="0" fontId="6" fillId="0" borderId="0" xfId="0" applyFont="1" applyAlignment="1">
      <alignment horizontal="left" vertical="center"/>
    </xf>
    <xf numFmtId="49" fontId="11" fillId="0" borderId="17" xfId="0" applyNumberFormat="1"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13" fillId="0" borderId="0" xfId="0" applyFont="1" applyAlignment="1">
      <alignment horizontal="center" vertical="center" wrapText="1"/>
    </xf>
    <xf numFmtId="0" fontId="16" fillId="0" borderId="0" xfId="0" applyFont="1" applyAlignment="1">
      <alignment horizontal="center" vertical="center"/>
    </xf>
    <xf numFmtId="49" fontId="5" fillId="3" borderId="17" xfId="0" applyNumberFormat="1" applyFont="1" applyFill="1" applyBorder="1" applyAlignment="1" applyProtection="1">
      <alignment horizontal="left" vertical="center" wrapText="1"/>
      <protection locked="0"/>
    </xf>
    <xf numFmtId="49" fontId="0" fillId="0" borderId="18" xfId="0" applyNumberFormat="1" applyBorder="1" applyAlignment="1" applyProtection="1">
      <alignment horizontal="left" vertical="center" wrapText="1"/>
      <protection locked="0"/>
    </xf>
    <xf numFmtId="49" fontId="0" fillId="0" borderId="19" xfId="0" applyNumberFormat="1" applyBorder="1" applyAlignment="1" applyProtection="1">
      <alignment horizontal="left" vertical="center" wrapText="1"/>
      <protection locked="0"/>
    </xf>
    <xf numFmtId="49" fontId="5" fillId="0" borderId="17" xfId="0" applyNumberFormat="1" applyFont="1" applyBorder="1" applyAlignment="1" applyProtection="1">
      <alignment horizontal="left" vertical="center" wrapText="1"/>
      <protection locked="0"/>
    </xf>
    <xf numFmtId="49" fontId="9" fillId="0" borderId="17" xfId="1" applyNumberFormat="1" applyBorder="1" applyAlignment="1" applyProtection="1">
      <alignment horizontal="left" vertical="center" wrapText="1"/>
      <protection locked="0"/>
    </xf>
    <xf numFmtId="49" fontId="18" fillId="0" borderId="18" xfId="0" applyNumberFormat="1"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5" fillId="2" borderId="17" xfId="0" applyFont="1" applyFill="1" applyBorder="1" applyAlignment="1" applyProtection="1">
      <alignment horizontal="left" vertical="center" wrapText="1"/>
    </xf>
    <xf numFmtId="0" fontId="0" fillId="2" borderId="18" xfId="0" applyFill="1" applyBorder="1" applyAlignment="1" applyProtection="1">
      <alignment horizontal="left" vertical="center" wrapText="1"/>
    </xf>
    <xf numFmtId="0" fontId="0" fillId="2" borderId="19" xfId="0" applyFill="1" applyBorder="1" applyAlignment="1" applyProtection="1">
      <alignment horizontal="left" vertical="center" wrapText="1"/>
    </xf>
    <xf numFmtId="49" fontId="11" fillId="0" borderId="17" xfId="0" applyNumberFormat="1" applyFont="1" applyBorder="1" applyAlignment="1" applyProtection="1">
      <alignment horizontal="left" vertical="center" wrapText="1" indent="1"/>
      <protection locked="0"/>
    </xf>
    <xf numFmtId="49" fontId="12" fillId="0" borderId="19" xfId="0" applyNumberFormat="1" applyFont="1" applyBorder="1" applyAlignment="1" applyProtection="1">
      <alignment horizontal="left" vertical="center" wrapText="1" indent="1"/>
      <protection locked="0"/>
    </xf>
    <xf numFmtId="0" fontId="0" fillId="0" borderId="0" xfId="0" applyAlignment="1" applyProtection="1">
      <alignment horizontal="left" vertical="center"/>
    </xf>
    <xf numFmtId="0" fontId="19" fillId="0" borderId="0" xfId="0" applyFont="1" applyAlignment="1" applyProtection="1">
      <alignment horizontal="left" vertical="center"/>
    </xf>
    <xf numFmtId="0" fontId="22" fillId="0" borderId="0" xfId="0" applyFont="1" applyAlignment="1" applyProtection="1">
      <alignment wrapText="1"/>
    </xf>
    <xf numFmtId="0" fontId="17" fillId="0" borderId="0" xfId="0" applyFont="1" applyAlignment="1">
      <alignment wrapText="1"/>
    </xf>
    <xf numFmtId="0" fontId="0" fillId="0" borderId="13" xfId="0" applyBorder="1" applyAlignment="1" applyProtection="1">
      <alignment horizontal="center" vertical="center"/>
    </xf>
    <xf numFmtId="0" fontId="6" fillId="0" borderId="0" xfId="0" applyFont="1" applyAlignment="1" applyProtection="1">
      <alignment horizontal="left" vertical="center"/>
    </xf>
    <xf numFmtId="0" fontId="22" fillId="0" borderId="0" xfId="0" applyFont="1" applyAlignment="1" applyProtection="1">
      <alignment horizontal="left" vertical="center" wrapText="1"/>
    </xf>
    <xf numFmtId="0" fontId="3" fillId="2" borderId="1" xfId="0" applyFont="1" applyFill="1" applyBorder="1" applyAlignment="1" applyProtection="1">
      <alignment horizontal="left" vertical="center" wrapText="1"/>
    </xf>
    <xf numFmtId="0" fontId="1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center" vertical="center"/>
    </xf>
    <xf numFmtId="0" fontId="6" fillId="2" borderId="1" xfId="0" applyFont="1" applyFill="1" applyBorder="1" applyAlignment="1" applyProtection="1">
      <alignment horizontal="center" vertical="center"/>
    </xf>
    <xf numFmtId="0" fontId="16" fillId="0" borderId="1" xfId="0" applyFont="1" applyBorder="1" applyAlignment="1" applyProtection="1">
      <alignment horizontal="center" vertical="center"/>
      <protection locked="0"/>
    </xf>
    <xf numFmtId="0" fontId="13" fillId="11" borderId="17" xfId="0" applyNumberFormat="1" applyFont="1" applyFill="1" applyBorder="1" applyAlignment="1" applyProtection="1">
      <alignment horizontal="left" vertical="center" wrapText="1"/>
    </xf>
    <xf numFmtId="0" fontId="13" fillId="11" borderId="18" xfId="0" applyNumberFormat="1" applyFont="1" applyFill="1" applyBorder="1" applyAlignment="1" applyProtection="1">
      <alignment horizontal="left" vertical="center" wrapText="1"/>
    </xf>
    <xf numFmtId="0" fontId="13" fillId="11" borderId="19" xfId="0" applyNumberFormat="1" applyFont="1" applyFill="1" applyBorder="1" applyAlignment="1" applyProtection="1">
      <alignment horizontal="left" vertical="center" wrapText="1"/>
    </xf>
    <xf numFmtId="0" fontId="0" fillId="0" borderId="12" xfId="0" applyBorder="1" applyAlignment="1" applyProtection="1">
      <alignment horizontal="center" vertical="center"/>
    </xf>
    <xf numFmtId="0" fontId="6" fillId="0" borderId="0" xfId="0" applyFont="1" applyAlignment="1" applyProtection="1">
      <alignment horizontal="left" vertical="center" wrapText="1"/>
    </xf>
    <xf numFmtId="0" fontId="0" fillId="0" borderId="0" xfId="0" applyAlignment="1">
      <alignment horizontal="left" vertical="center"/>
    </xf>
    <xf numFmtId="0" fontId="17" fillId="0" borderId="0" xfId="0" applyFont="1" applyAlignment="1" applyProtection="1">
      <alignment horizontal="left" vertical="center"/>
    </xf>
    <xf numFmtId="0" fontId="17" fillId="0" borderId="0" xfId="0" applyFont="1" applyAlignment="1">
      <alignment horizontal="left" vertical="center"/>
    </xf>
    <xf numFmtId="0" fontId="26" fillId="0" borderId="0" xfId="0" applyFont="1" applyAlignment="1" applyProtection="1">
      <alignment horizontal="left" vertical="center"/>
    </xf>
    <xf numFmtId="0" fontId="26" fillId="0" borderId="0" xfId="0" applyFont="1" applyAlignment="1">
      <alignment horizontal="left" vertical="center"/>
    </xf>
    <xf numFmtId="0" fontId="0" fillId="0" borderId="0" xfId="0" applyAlignment="1" applyProtection="1">
      <alignment vertical="top"/>
    </xf>
    <xf numFmtId="0" fontId="0" fillId="0" borderId="0" xfId="0" applyAlignment="1">
      <alignment vertical="top"/>
    </xf>
    <xf numFmtId="0" fontId="5" fillId="2" borderId="15" xfId="0" applyFont="1" applyFill="1" applyBorder="1" applyAlignment="1" applyProtection="1">
      <alignment vertical="top" wrapText="1"/>
    </xf>
    <xf numFmtId="0" fontId="5" fillId="2" borderId="13" xfId="0" applyFont="1" applyFill="1" applyBorder="1" applyAlignment="1" applyProtection="1">
      <alignment vertical="top" wrapText="1"/>
    </xf>
    <xf numFmtId="0" fontId="5" fillId="2" borderId="16" xfId="0" applyFont="1" applyFill="1" applyBorder="1" applyAlignment="1" applyProtection="1">
      <alignment vertical="top" wrapText="1"/>
    </xf>
    <xf numFmtId="0" fontId="11" fillId="0" borderId="15"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5" fillId="2" borderId="17" xfId="0" applyFont="1" applyFill="1" applyBorder="1" applyAlignment="1" applyProtection="1">
      <alignment horizontal="left" vertical="center" wrapText="1"/>
    </xf>
    <xf numFmtId="0" fontId="5" fillId="2" borderId="18" xfId="0" applyFont="1" applyFill="1" applyBorder="1" applyAlignment="1" applyProtection="1">
      <alignment horizontal="left" vertical="center" wrapText="1"/>
    </xf>
    <xf numFmtId="0" fontId="5" fillId="2" borderId="19" xfId="0" applyFont="1" applyFill="1" applyBorder="1" applyAlignment="1" applyProtection="1">
      <alignment horizontal="left" vertical="center" wrapText="1"/>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2" fillId="0" borderId="0" xfId="0" applyFont="1" applyAlignment="1" applyProtection="1">
      <alignment horizontal="left" vertical="center"/>
    </xf>
    <xf numFmtId="0" fontId="21" fillId="0" borderId="22" xfId="0" applyFont="1" applyBorder="1" applyAlignment="1">
      <alignment horizontal="center"/>
    </xf>
    <xf numFmtId="0" fontId="21" fillId="0" borderId="23" xfId="0" applyFont="1" applyBorder="1" applyAlignment="1">
      <alignment horizontal="center"/>
    </xf>
    <xf numFmtId="0" fontId="21" fillId="0" borderId="24" xfId="0" applyFont="1" applyBorder="1" applyAlignment="1">
      <alignment horizontal="center"/>
    </xf>
    <xf numFmtId="0" fontId="14" fillId="2" borderId="3" xfId="0" applyFont="1" applyFill="1" applyBorder="1" applyAlignment="1">
      <alignment vertical="center" wrapText="1"/>
    </xf>
    <xf numFmtId="0" fontId="18" fillId="5" borderId="3" xfId="0" applyFont="1" applyFill="1" applyBorder="1" applyAlignment="1">
      <alignment vertical="center" wrapText="1"/>
    </xf>
    <xf numFmtId="0" fontId="13" fillId="2" borderId="3" xfId="0" applyFont="1" applyFill="1" applyBorder="1" applyAlignment="1">
      <alignment vertical="center" wrapText="1"/>
    </xf>
    <xf numFmtId="0" fontId="13" fillId="2" borderId="3" xfId="0" applyFont="1" applyFill="1" applyBorder="1" applyAlignment="1">
      <alignment horizontal="center" wrapText="1"/>
    </xf>
    <xf numFmtId="0" fontId="12" fillId="5" borderId="20" xfId="0" applyFont="1" applyFill="1" applyBorder="1" applyAlignment="1">
      <alignment vertical="center" wrapText="1"/>
    </xf>
    <xf numFmtId="0" fontId="12" fillId="5" borderId="21" xfId="0" applyFont="1" applyFill="1" applyBorder="1" applyAlignment="1">
      <alignment vertical="center" wrapText="1"/>
    </xf>
    <xf numFmtId="0" fontId="12" fillId="3" borderId="0" xfId="0" applyFont="1" applyFill="1" applyBorder="1" applyAlignment="1">
      <alignment vertical="center" wrapText="1"/>
    </xf>
    <xf numFmtId="0" fontId="12" fillId="5" borderId="3" xfId="0" applyFont="1" applyFill="1" applyBorder="1" applyAlignment="1">
      <alignment wrapText="1"/>
    </xf>
    <xf numFmtId="0" fontId="13" fillId="2" borderId="20" xfId="0" applyFont="1" applyFill="1" applyBorder="1" applyAlignment="1">
      <alignment horizontal="right" vertical="center" wrapText="1"/>
    </xf>
    <xf numFmtId="0" fontId="13" fillId="2" borderId="21" xfId="0" applyFont="1" applyFill="1" applyBorder="1" applyAlignment="1">
      <alignment horizontal="right" vertical="center" wrapText="1"/>
    </xf>
    <xf numFmtId="0" fontId="12" fillId="3" borderId="0" xfId="0" applyFont="1" applyFill="1" applyBorder="1" applyAlignment="1">
      <alignment horizontal="center" wrapText="1"/>
    </xf>
    <xf numFmtId="0" fontId="12" fillId="3" borderId="0" xfId="0" applyFont="1" applyFill="1" applyBorder="1" applyAlignment="1">
      <alignment wrapText="1"/>
    </xf>
    <xf numFmtId="0" fontId="12" fillId="3" borderId="0" xfId="0" applyFont="1" applyFill="1" applyBorder="1" applyAlignment="1">
      <alignment horizontal="right" vertical="center" wrapText="1"/>
    </xf>
    <xf numFmtId="0" fontId="13" fillId="2" borderId="20" xfId="0" applyFont="1" applyFill="1" applyBorder="1" applyAlignment="1">
      <alignment vertical="center" wrapText="1"/>
    </xf>
    <xf numFmtId="0" fontId="13" fillId="2" borderId="21" xfId="0" applyFont="1" applyFill="1" applyBorder="1" applyAlignment="1">
      <alignment vertical="center" wrapText="1"/>
    </xf>
    <xf numFmtId="0" fontId="14" fillId="2" borderId="20" xfId="0" applyFont="1" applyFill="1" applyBorder="1" applyAlignment="1">
      <alignment horizontal="right" wrapText="1"/>
    </xf>
    <xf numFmtId="0" fontId="14" fillId="2" borderId="21" xfId="0" applyFont="1" applyFill="1" applyBorder="1" applyAlignment="1">
      <alignment horizontal="right" wrapText="1"/>
    </xf>
    <xf numFmtId="0" fontId="12" fillId="3" borderId="0" xfId="0" applyFont="1" applyFill="1" applyBorder="1" applyAlignment="1">
      <alignment horizontal="right" wrapText="1"/>
    </xf>
    <xf numFmtId="0" fontId="21" fillId="0" borderId="22" xfId="0" applyFont="1" applyBorder="1" applyAlignment="1">
      <alignment horizontal="center" wrapText="1"/>
    </xf>
    <xf numFmtId="0" fontId="21" fillId="0" borderId="23" xfId="0" applyFont="1" applyBorder="1" applyAlignment="1">
      <alignment horizontal="center" wrapText="1"/>
    </xf>
    <xf numFmtId="0" fontId="21" fillId="0" borderId="24" xfId="0" applyFont="1" applyBorder="1" applyAlignment="1">
      <alignment horizontal="center" wrapText="1"/>
    </xf>
    <xf numFmtId="0" fontId="0" fillId="0" borderId="21" xfId="0" applyBorder="1" applyAlignment="1">
      <alignment horizontal="right" vertical="center" wrapText="1"/>
    </xf>
    <xf numFmtId="0" fontId="21" fillId="0" borderId="25" xfId="0" applyFont="1" applyBorder="1" applyAlignment="1">
      <alignment horizontal="center" wrapText="1"/>
    </xf>
    <xf numFmtId="0" fontId="21" fillId="0" borderId="14" xfId="0" applyFont="1" applyBorder="1" applyAlignment="1">
      <alignment horizontal="center" wrapText="1"/>
    </xf>
    <xf numFmtId="0" fontId="0" fillId="0" borderId="14" xfId="0" applyBorder="1" applyAlignment="1">
      <alignment wrapText="1"/>
    </xf>
    <xf numFmtId="0" fontId="21" fillId="0" borderId="26" xfId="0" applyFont="1" applyBorder="1" applyAlignment="1">
      <alignment horizontal="center" wrapText="1"/>
    </xf>
    <xf numFmtId="0" fontId="21" fillId="0" borderId="0" xfId="0" applyFont="1" applyBorder="1" applyAlignment="1">
      <alignment horizontal="center" wrapText="1"/>
    </xf>
    <xf numFmtId="0" fontId="27" fillId="0" borderId="0" xfId="0" applyFont="1" applyBorder="1" applyAlignment="1"/>
    <xf numFmtId="0" fontId="0" fillId="0" borderId="0" xfId="0" applyBorder="1" applyAlignment="1"/>
    <xf numFmtId="0" fontId="0" fillId="0" borderId="0" xfId="0" applyAlignment="1"/>
  </cellXfs>
  <cellStyles count="2">
    <cellStyle name="Collegamento ipertestuale" xfId="1" builtinId="8"/>
    <cellStyle name="Normale"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535305</xdr:colOff>
      <xdr:row>9</xdr:row>
      <xdr:rowOff>352425</xdr:rowOff>
    </xdr:from>
    <xdr:to>
      <xdr:col>8</xdr:col>
      <xdr:colOff>470611</xdr:colOff>
      <xdr:row>9</xdr:row>
      <xdr:rowOff>495300</xdr:rowOff>
    </xdr:to>
    <xdr:sp macro="" textlink="">
      <xdr:nvSpPr>
        <xdr:cNvPr id="2" name="Rettangolo 1"/>
        <xdr:cNvSpPr/>
      </xdr:nvSpPr>
      <xdr:spPr>
        <a:xfrm>
          <a:off x="3724275" y="2333625"/>
          <a:ext cx="1152525" cy="142875"/>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t-IT"/>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B1:J111"/>
  <sheetViews>
    <sheetView showGridLines="0" showRowColHeaders="0" tabSelected="1" zoomScale="160" zoomScaleNormal="160" workbookViewId="0">
      <selection activeCell="B7" sqref="B7:J7"/>
    </sheetView>
  </sheetViews>
  <sheetFormatPr defaultColWidth="0" defaultRowHeight="13.2" zeroHeight="1" x14ac:dyDescent="0.25"/>
  <cols>
    <col min="1" max="1" width="2.33203125" customWidth="1"/>
    <col min="2" max="10" width="9.109375" customWidth="1"/>
    <col min="11" max="11" width="2.33203125" customWidth="1"/>
  </cols>
  <sheetData>
    <row r="1" spans="2:10" x14ac:dyDescent="0.25"/>
    <row r="2" spans="2:10" s="5" customFormat="1" ht="36" customHeight="1" x14ac:dyDescent="0.3">
      <c r="B2" s="88" t="s">
        <v>302</v>
      </c>
      <c r="C2" s="89"/>
      <c r="D2" s="89"/>
      <c r="E2" s="89"/>
      <c r="F2" s="89"/>
      <c r="G2" s="89"/>
      <c r="H2" s="89"/>
      <c r="I2" s="89"/>
      <c r="J2" s="89"/>
    </row>
    <row r="3" spans="2:10" s="5" customFormat="1" x14ac:dyDescent="0.25">
      <c r="B3" s="94"/>
      <c r="C3" s="94"/>
      <c r="D3" s="94"/>
      <c r="E3" s="94"/>
      <c r="F3" s="94"/>
      <c r="G3" s="94"/>
      <c r="H3" s="94"/>
      <c r="I3" s="94"/>
      <c r="J3" s="94"/>
    </row>
    <row r="4" spans="2:10" s="5" customFormat="1" ht="14.25" customHeight="1" x14ac:dyDescent="0.25">
      <c r="B4" s="90" t="s">
        <v>9</v>
      </c>
      <c r="C4" s="90"/>
      <c r="D4" s="90"/>
      <c r="E4" s="90"/>
      <c r="F4" s="90"/>
      <c r="G4" s="90"/>
      <c r="H4" s="90"/>
      <c r="I4" s="90"/>
      <c r="J4" s="90"/>
    </row>
    <row r="5" spans="2:10" s="5" customFormat="1" x14ac:dyDescent="0.25">
      <c r="B5" s="90"/>
      <c r="C5" s="90"/>
      <c r="D5" s="90"/>
      <c r="E5" s="90"/>
      <c r="F5" s="90"/>
      <c r="G5" s="90"/>
      <c r="H5" s="90"/>
      <c r="I5" s="90"/>
      <c r="J5" s="90"/>
    </row>
    <row r="6" spans="2:10" s="5" customFormat="1" ht="15.75" customHeight="1" x14ac:dyDescent="0.25">
      <c r="B6" s="90"/>
      <c r="C6" s="90"/>
      <c r="D6" s="90"/>
      <c r="E6" s="90"/>
      <c r="F6" s="90"/>
      <c r="G6" s="90"/>
      <c r="H6" s="90"/>
      <c r="I6" s="90"/>
      <c r="J6" s="90"/>
    </row>
    <row r="7" spans="2:10" s="5" customFormat="1" ht="68.25" customHeight="1" x14ac:dyDescent="0.25">
      <c r="B7" s="95" t="s">
        <v>238</v>
      </c>
      <c r="C7" s="96"/>
      <c r="D7" s="96"/>
      <c r="E7" s="96"/>
      <c r="F7" s="96"/>
      <c r="G7" s="96"/>
      <c r="H7" s="96"/>
      <c r="I7" s="96"/>
      <c r="J7" s="96"/>
    </row>
    <row r="8" spans="2:10" s="5" customFormat="1" ht="75.75" customHeight="1" x14ac:dyDescent="0.25">
      <c r="B8" s="90" t="s">
        <v>248</v>
      </c>
      <c r="C8" s="90"/>
      <c r="D8" s="90"/>
      <c r="E8" s="90"/>
      <c r="F8" s="90"/>
      <c r="G8" s="90"/>
      <c r="H8" s="90"/>
      <c r="I8" s="90"/>
      <c r="J8" s="90"/>
    </row>
    <row r="9" spans="2:10" s="5" customFormat="1" ht="36.75" customHeight="1" x14ac:dyDescent="0.25">
      <c r="B9" s="95" t="s">
        <v>233</v>
      </c>
      <c r="C9" s="96"/>
      <c r="D9" s="96"/>
      <c r="E9" s="96"/>
      <c r="F9" s="96"/>
      <c r="G9" s="96"/>
      <c r="H9" s="96"/>
      <c r="I9" s="96"/>
      <c r="J9" s="96"/>
    </row>
    <row r="10" spans="2:10" s="5" customFormat="1" ht="42" customHeight="1" x14ac:dyDescent="0.25">
      <c r="B10" s="90" t="s">
        <v>213</v>
      </c>
      <c r="C10" s="90"/>
      <c r="D10" s="90"/>
      <c r="E10" s="90"/>
      <c r="F10" s="90"/>
      <c r="G10" s="90"/>
      <c r="H10" s="90"/>
      <c r="I10" s="90"/>
      <c r="J10" s="90"/>
    </row>
    <row r="11" spans="2:10" s="5" customFormat="1" ht="38.25" customHeight="1" x14ac:dyDescent="0.25">
      <c r="B11" s="98" t="s">
        <v>224</v>
      </c>
      <c r="C11" s="99"/>
      <c r="D11" s="99"/>
      <c r="E11" s="99"/>
      <c r="F11" s="99"/>
      <c r="G11" s="99"/>
      <c r="H11" s="99"/>
      <c r="I11" s="99"/>
      <c r="J11" s="99"/>
    </row>
    <row r="12" spans="2:10" s="5" customFormat="1" ht="65.25" customHeight="1" x14ac:dyDescent="0.25">
      <c r="B12" s="90" t="s">
        <v>243</v>
      </c>
      <c r="C12" s="90"/>
      <c r="D12" s="90"/>
      <c r="E12" s="90"/>
      <c r="F12" s="90"/>
      <c r="G12" s="90"/>
      <c r="H12" s="90"/>
      <c r="I12" s="90"/>
      <c r="J12" s="90"/>
    </row>
    <row r="13" spans="2:10" s="5" customFormat="1" ht="63" customHeight="1" x14ac:dyDescent="0.25">
      <c r="B13" s="90" t="s">
        <v>246</v>
      </c>
      <c r="C13" s="90"/>
      <c r="D13" s="90"/>
      <c r="E13" s="90"/>
      <c r="F13" s="90"/>
      <c r="G13" s="90"/>
      <c r="H13" s="90"/>
      <c r="I13" s="90"/>
      <c r="J13" s="90"/>
    </row>
    <row r="14" spans="2:10" s="5" customFormat="1" ht="38.25" customHeight="1" x14ac:dyDescent="0.25">
      <c r="B14" s="98" t="s">
        <v>203</v>
      </c>
      <c r="C14" s="99"/>
      <c r="D14" s="99"/>
      <c r="E14" s="99"/>
      <c r="F14" s="99"/>
      <c r="G14" s="99"/>
      <c r="H14" s="99"/>
      <c r="I14" s="99"/>
      <c r="J14" s="99"/>
    </row>
    <row r="15" spans="2:10" s="5" customFormat="1" ht="14.25" customHeight="1" x14ac:dyDescent="0.25">
      <c r="B15" s="90"/>
      <c r="C15" s="90"/>
      <c r="D15" s="90"/>
      <c r="E15" s="90"/>
      <c r="F15" s="90"/>
      <c r="G15" s="90"/>
      <c r="H15" s="90"/>
      <c r="I15" s="90"/>
      <c r="J15" s="90"/>
    </row>
    <row r="16" spans="2:10" s="5" customFormat="1" ht="15.6" x14ac:dyDescent="0.3">
      <c r="B16" s="91" t="s">
        <v>205</v>
      </c>
      <c r="C16" s="92"/>
      <c r="D16" s="92"/>
      <c r="E16" s="92"/>
      <c r="F16" s="92"/>
      <c r="G16" s="92"/>
      <c r="H16" s="92"/>
      <c r="I16" s="92"/>
      <c r="J16" s="92"/>
    </row>
    <row r="17" spans="2:10" s="5" customFormat="1" x14ac:dyDescent="0.25">
      <c r="B17" s="94"/>
      <c r="C17" s="94"/>
      <c r="D17" s="94"/>
      <c r="E17" s="94"/>
      <c r="F17" s="94"/>
      <c r="G17" s="94"/>
      <c r="H17" s="94"/>
      <c r="I17" s="94"/>
      <c r="J17" s="94"/>
    </row>
    <row r="18" spans="2:10" s="5" customFormat="1" ht="12.75" customHeight="1" x14ac:dyDescent="0.25">
      <c r="B18" s="97" t="s">
        <v>10</v>
      </c>
      <c r="C18" s="97"/>
      <c r="D18" s="97"/>
      <c r="E18" s="97"/>
      <c r="F18" s="97"/>
      <c r="G18" s="97"/>
      <c r="H18" s="97"/>
      <c r="I18" s="97"/>
      <c r="J18" s="97"/>
    </row>
    <row r="19" spans="2:10" s="5" customFormat="1" x14ac:dyDescent="0.25">
      <c r="B19" s="97"/>
      <c r="C19" s="97"/>
      <c r="D19" s="97"/>
      <c r="E19" s="97"/>
      <c r="F19" s="97"/>
      <c r="G19" s="97"/>
      <c r="H19" s="97"/>
      <c r="I19" s="97"/>
      <c r="J19" s="97"/>
    </row>
    <row r="20" spans="2:10" s="5" customFormat="1" x14ac:dyDescent="0.25">
      <c r="B20" s="97"/>
      <c r="C20" s="97"/>
      <c r="D20" s="97"/>
      <c r="E20" s="97"/>
      <c r="F20" s="97"/>
      <c r="G20" s="97"/>
      <c r="H20" s="97"/>
      <c r="I20" s="97"/>
      <c r="J20" s="97"/>
    </row>
    <row r="21" spans="2:10" s="5" customFormat="1" x14ac:dyDescent="0.25">
      <c r="B21" s="94"/>
      <c r="C21" s="94"/>
      <c r="D21" s="94"/>
      <c r="E21" s="94"/>
      <c r="F21" s="94"/>
      <c r="G21" s="94"/>
      <c r="H21" s="94"/>
      <c r="I21" s="94"/>
      <c r="J21" s="94"/>
    </row>
    <row r="22" spans="2:10" s="5" customFormat="1" x14ac:dyDescent="0.25">
      <c r="B22" s="94"/>
      <c r="C22" s="94"/>
      <c r="D22" s="94"/>
      <c r="E22" s="94"/>
      <c r="F22" s="94"/>
      <c r="G22" s="94"/>
      <c r="H22" s="94"/>
      <c r="I22" s="94"/>
      <c r="J22" s="94"/>
    </row>
    <row r="23" spans="2:10" s="5" customFormat="1" ht="15.6" x14ac:dyDescent="0.3">
      <c r="B23" s="91" t="s">
        <v>206</v>
      </c>
      <c r="C23" s="92"/>
      <c r="D23" s="92"/>
      <c r="E23" s="92"/>
      <c r="F23" s="92"/>
      <c r="G23" s="92"/>
      <c r="H23" s="92"/>
      <c r="I23" s="92"/>
      <c r="J23" s="92"/>
    </row>
    <row r="24" spans="2:10" s="5" customFormat="1" x14ac:dyDescent="0.25">
      <c r="B24" s="94"/>
      <c r="C24" s="94"/>
      <c r="D24" s="94"/>
      <c r="E24" s="94"/>
      <c r="F24" s="94"/>
      <c r="G24" s="94"/>
      <c r="H24" s="94"/>
      <c r="I24" s="94"/>
      <c r="J24" s="94"/>
    </row>
    <row r="25" spans="2:10" s="5" customFormat="1" ht="12.75" customHeight="1" x14ac:dyDescent="0.25">
      <c r="B25" s="97" t="s">
        <v>34</v>
      </c>
      <c r="C25" s="97"/>
      <c r="D25" s="97"/>
      <c r="E25" s="97"/>
      <c r="F25" s="97"/>
      <c r="G25" s="97"/>
      <c r="H25" s="97"/>
      <c r="I25" s="97"/>
      <c r="J25" s="97"/>
    </row>
    <row r="26" spans="2:10" s="5" customFormat="1" x14ac:dyDescent="0.25">
      <c r="B26" s="97"/>
      <c r="C26" s="97"/>
      <c r="D26" s="97"/>
      <c r="E26" s="97"/>
      <c r="F26" s="97"/>
      <c r="G26" s="97"/>
      <c r="H26" s="97"/>
      <c r="I26" s="97"/>
      <c r="J26" s="97"/>
    </row>
    <row r="27" spans="2:10" s="5" customFormat="1" x14ac:dyDescent="0.25">
      <c r="B27" s="97"/>
      <c r="C27" s="97"/>
      <c r="D27" s="97"/>
      <c r="E27" s="97"/>
      <c r="F27" s="97"/>
      <c r="G27" s="97"/>
      <c r="H27" s="97"/>
      <c r="I27" s="97"/>
      <c r="J27" s="97"/>
    </row>
    <row r="28" spans="2:10" s="5" customFormat="1" x14ac:dyDescent="0.25">
      <c r="B28" s="97"/>
      <c r="C28" s="97"/>
      <c r="D28" s="97"/>
      <c r="E28" s="97"/>
      <c r="F28" s="97"/>
      <c r="G28" s="97"/>
      <c r="H28" s="97"/>
      <c r="I28" s="97"/>
      <c r="J28" s="97"/>
    </row>
    <row r="29" spans="2:10" s="5" customFormat="1" x14ac:dyDescent="0.25">
      <c r="B29" s="97"/>
      <c r="C29" s="97"/>
      <c r="D29" s="97"/>
      <c r="E29" s="97"/>
      <c r="F29" s="97"/>
      <c r="G29" s="97"/>
      <c r="H29" s="97"/>
      <c r="I29" s="97"/>
      <c r="J29" s="97"/>
    </row>
    <row r="30" spans="2:10" s="5" customFormat="1" x14ac:dyDescent="0.25">
      <c r="B30" s="97"/>
      <c r="C30" s="97"/>
      <c r="D30" s="97"/>
      <c r="E30" s="97"/>
      <c r="F30" s="97"/>
      <c r="G30" s="97"/>
      <c r="H30" s="97"/>
      <c r="I30" s="97"/>
      <c r="J30" s="97"/>
    </row>
    <row r="31" spans="2:10" s="5" customFormat="1" x14ac:dyDescent="0.25">
      <c r="B31" s="97"/>
      <c r="C31" s="97"/>
      <c r="D31" s="97"/>
      <c r="E31" s="97"/>
      <c r="F31" s="97"/>
      <c r="G31" s="97"/>
      <c r="H31" s="97"/>
      <c r="I31" s="97"/>
      <c r="J31" s="97"/>
    </row>
    <row r="32" spans="2:10" s="5" customFormat="1" x14ac:dyDescent="0.25">
      <c r="B32" s="97"/>
      <c r="C32" s="97"/>
      <c r="D32" s="97"/>
      <c r="E32" s="97"/>
      <c r="F32" s="97"/>
      <c r="G32" s="97"/>
      <c r="H32" s="97"/>
      <c r="I32" s="97"/>
      <c r="J32" s="97"/>
    </row>
    <row r="33" spans="2:10" s="5" customFormat="1" x14ac:dyDescent="0.25">
      <c r="B33" s="87"/>
      <c r="C33" s="87"/>
      <c r="D33" s="87"/>
      <c r="E33" s="87"/>
      <c r="F33" s="87"/>
      <c r="G33" s="87"/>
      <c r="H33" s="87"/>
      <c r="I33" s="87"/>
      <c r="J33" s="87"/>
    </row>
    <row r="34" spans="2:10" s="5" customFormat="1" x14ac:dyDescent="0.25">
      <c r="B34" s="87"/>
      <c r="C34" s="87"/>
      <c r="D34" s="87"/>
      <c r="E34" s="87"/>
      <c r="F34" s="87"/>
      <c r="G34" s="87"/>
      <c r="H34" s="87"/>
      <c r="I34" s="87"/>
      <c r="J34" s="87"/>
    </row>
    <row r="35" spans="2:10" s="5" customFormat="1" ht="37.799999999999997" x14ac:dyDescent="0.25">
      <c r="B35" s="3" t="s">
        <v>8</v>
      </c>
      <c r="C35" s="108" t="s">
        <v>11</v>
      </c>
      <c r="D35" s="108"/>
      <c r="E35" s="108"/>
      <c r="F35" s="108"/>
      <c r="G35" s="108"/>
      <c r="H35" s="108"/>
      <c r="I35" s="108"/>
      <c r="J35" s="4" t="s">
        <v>12</v>
      </c>
    </row>
    <row r="36" spans="2:10" s="5" customFormat="1" ht="25.5" customHeight="1" x14ac:dyDescent="0.25">
      <c r="B36" s="1" t="s">
        <v>13</v>
      </c>
      <c r="C36" s="93" t="s">
        <v>24</v>
      </c>
      <c r="D36" s="93"/>
      <c r="E36" s="93"/>
      <c r="F36" s="93"/>
      <c r="G36" s="93"/>
      <c r="H36" s="93"/>
      <c r="I36" s="93"/>
      <c r="J36" s="1" t="s">
        <v>22</v>
      </c>
    </row>
    <row r="37" spans="2:10" s="5" customFormat="1" ht="25.5" customHeight="1" x14ac:dyDescent="0.25">
      <c r="B37" s="1" t="s">
        <v>14</v>
      </c>
      <c r="C37" s="93" t="s">
        <v>25</v>
      </c>
      <c r="D37" s="93"/>
      <c r="E37" s="93"/>
      <c r="F37" s="93"/>
      <c r="G37" s="93"/>
      <c r="H37" s="93"/>
      <c r="I37" s="93"/>
      <c r="J37" s="1" t="s">
        <v>22</v>
      </c>
    </row>
    <row r="38" spans="2:10" s="5" customFormat="1" ht="25.5" customHeight="1" x14ac:dyDescent="0.25">
      <c r="B38" s="1" t="s">
        <v>15</v>
      </c>
      <c r="C38" s="93" t="s">
        <v>26</v>
      </c>
      <c r="D38" s="93"/>
      <c r="E38" s="93"/>
      <c r="F38" s="93"/>
      <c r="G38" s="93"/>
      <c r="H38" s="93"/>
      <c r="I38" s="93"/>
      <c r="J38" s="1" t="s">
        <v>22</v>
      </c>
    </row>
    <row r="39" spans="2:10" s="5" customFormat="1" ht="75.75" customHeight="1" x14ac:dyDescent="0.25">
      <c r="B39" s="1" t="s">
        <v>16</v>
      </c>
      <c r="C39" s="93" t="s">
        <v>36</v>
      </c>
      <c r="D39" s="93"/>
      <c r="E39" s="93"/>
      <c r="F39" s="93"/>
      <c r="G39" s="93"/>
      <c r="H39" s="93"/>
      <c r="I39" s="93"/>
      <c r="J39" s="1" t="s">
        <v>23</v>
      </c>
    </row>
    <row r="40" spans="2:10" s="5" customFormat="1" ht="75.75" customHeight="1" x14ac:dyDescent="0.25">
      <c r="B40" s="1" t="s">
        <v>17</v>
      </c>
      <c r="C40" s="93" t="s">
        <v>35</v>
      </c>
      <c r="D40" s="93"/>
      <c r="E40" s="93"/>
      <c r="F40" s="93"/>
      <c r="G40" s="93"/>
      <c r="H40" s="93"/>
      <c r="I40" s="93"/>
      <c r="J40" s="1" t="s">
        <v>23</v>
      </c>
    </row>
    <row r="41" spans="2:10" s="5" customFormat="1" ht="37.5" customHeight="1" x14ac:dyDescent="0.25">
      <c r="B41" s="1" t="s">
        <v>18</v>
      </c>
      <c r="C41" s="93" t="s">
        <v>27</v>
      </c>
      <c r="D41" s="93"/>
      <c r="E41" s="93"/>
      <c r="F41" s="93"/>
      <c r="G41" s="93"/>
      <c r="H41" s="93"/>
      <c r="I41" s="93"/>
      <c r="J41" s="1" t="s">
        <v>22</v>
      </c>
    </row>
    <row r="42" spans="2:10" s="5" customFormat="1" ht="37.5" customHeight="1" x14ac:dyDescent="0.25">
      <c r="B42" s="1" t="s">
        <v>19</v>
      </c>
      <c r="C42" s="93" t="s">
        <v>28</v>
      </c>
      <c r="D42" s="93"/>
      <c r="E42" s="93"/>
      <c r="F42" s="93"/>
      <c r="G42" s="93"/>
      <c r="H42" s="93"/>
      <c r="I42" s="93"/>
      <c r="J42" s="1" t="s">
        <v>23</v>
      </c>
    </row>
    <row r="43" spans="2:10" s="5" customFormat="1" ht="75.75" customHeight="1" x14ac:dyDescent="0.25">
      <c r="B43" s="1" t="s">
        <v>20</v>
      </c>
      <c r="C43" s="93" t="s">
        <v>29</v>
      </c>
      <c r="D43" s="93"/>
      <c r="E43" s="93"/>
      <c r="F43" s="93"/>
      <c r="G43" s="93"/>
      <c r="H43" s="93"/>
      <c r="I43" s="93"/>
      <c r="J43" s="1" t="s">
        <v>23</v>
      </c>
    </row>
    <row r="44" spans="2:10" s="5" customFormat="1" ht="37.5" customHeight="1" x14ac:dyDescent="0.25">
      <c r="B44" s="1" t="s">
        <v>21</v>
      </c>
      <c r="C44" s="93" t="s">
        <v>30</v>
      </c>
      <c r="D44" s="93"/>
      <c r="E44" s="93"/>
      <c r="F44" s="93"/>
      <c r="G44" s="93"/>
      <c r="H44" s="93"/>
      <c r="I44" s="93"/>
      <c r="J44" s="1" t="s">
        <v>23</v>
      </c>
    </row>
    <row r="45" spans="2:10" s="5" customFormat="1" x14ac:dyDescent="0.25">
      <c r="B45" s="109"/>
      <c r="C45" s="109"/>
      <c r="D45" s="109"/>
      <c r="E45" s="109"/>
      <c r="F45" s="109"/>
      <c r="G45" s="109"/>
      <c r="H45" s="109"/>
      <c r="I45" s="109"/>
      <c r="J45" s="109"/>
    </row>
    <row r="46" spans="2:10" s="5" customFormat="1" ht="15.6" x14ac:dyDescent="0.3">
      <c r="B46" s="91" t="s">
        <v>207</v>
      </c>
      <c r="C46" s="92"/>
      <c r="D46" s="92"/>
      <c r="E46" s="92"/>
      <c r="F46" s="92"/>
      <c r="G46" s="92"/>
      <c r="H46" s="92"/>
      <c r="I46" s="92"/>
      <c r="J46" s="92"/>
    </row>
    <row r="47" spans="2:10" s="5" customFormat="1" x14ac:dyDescent="0.25">
      <c r="B47" s="94"/>
      <c r="C47" s="94"/>
      <c r="D47" s="94"/>
      <c r="E47" s="94"/>
      <c r="F47" s="94"/>
      <c r="G47" s="94"/>
      <c r="H47" s="94"/>
      <c r="I47" s="94"/>
      <c r="J47" s="94"/>
    </row>
    <row r="48" spans="2:10" s="5" customFormat="1" ht="27.75" customHeight="1" x14ac:dyDescent="0.25">
      <c r="B48" s="97" t="s">
        <v>298</v>
      </c>
      <c r="C48" s="97"/>
      <c r="D48" s="97"/>
      <c r="E48" s="97"/>
      <c r="F48" s="97"/>
      <c r="G48" s="97"/>
      <c r="H48" s="97"/>
      <c r="I48" s="97"/>
      <c r="J48" s="97"/>
    </row>
    <row r="49" spans="2:10" s="5" customFormat="1" x14ac:dyDescent="0.25">
      <c r="B49" s="97"/>
      <c r="C49" s="97"/>
      <c r="D49" s="97"/>
      <c r="E49" s="97"/>
      <c r="F49" s="97"/>
      <c r="G49" s="97"/>
      <c r="H49" s="97"/>
      <c r="I49" s="97"/>
      <c r="J49" s="97"/>
    </row>
    <row r="50" spans="2:10" s="5" customFormat="1" x14ac:dyDescent="0.25">
      <c r="B50" s="97"/>
      <c r="C50" s="97"/>
      <c r="D50" s="97"/>
      <c r="E50" s="97"/>
      <c r="F50" s="97"/>
      <c r="G50" s="97"/>
      <c r="H50" s="97"/>
      <c r="I50" s="97"/>
      <c r="J50" s="97"/>
    </row>
    <row r="51" spans="2:10" s="5" customFormat="1" x14ac:dyDescent="0.25">
      <c r="B51" s="97"/>
      <c r="C51" s="97"/>
      <c r="D51" s="97"/>
      <c r="E51" s="97"/>
      <c r="F51" s="97"/>
      <c r="G51" s="97"/>
      <c r="H51" s="97"/>
      <c r="I51" s="97"/>
      <c r="J51" s="97"/>
    </row>
    <row r="52" spans="2:10" s="5" customFormat="1" x14ac:dyDescent="0.25">
      <c r="B52" s="97"/>
      <c r="C52" s="97"/>
      <c r="D52" s="97"/>
      <c r="E52" s="97"/>
      <c r="F52" s="97"/>
      <c r="G52" s="97"/>
      <c r="H52" s="97"/>
      <c r="I52" s="97"/>
      <c r="J52" s="97"/>
    </row>
    <row r="53" spans="2:10" s="5" customFormat="1" ht="37.5" customHeight="1" x14ac:dyDescent="0.25">
      <c r="B53" s="97" t="s">
        <v>232</v>
      </c>
      <c r="C53" s="97"/>
      <c r="D53" s="97"/>
      <c r="E53" s="97"/>
      <c r="F53" s="97"/>
      <c r="G53" s="97"/>
      <c r="H53" s="97"/>
      <c r="I53" s="97"/>
      <c r="J53" s="97"/>
    </row>
    <row r="54" spans="2:10" s="5" customFormat="1" ht="67.5" customHeight="1" x14ac:dyDescent="0.25">
      <c r="B54" s="53" t="s">
        <v>31</v>
      </c>
      <c r="C54" s="104" t="s">
        <v>237</v>
      </c>
      <c r="D54" s="105"/>
      <c r="E54" s="105"/>
      <c r="F54" s="105"/>
      <c r="G54" s="105"/>
      <c r="H54" s="105"/>
      <c r="I54" s="105"/>
      <c r="J54" s="105"/>
    </row>
    <row r="55" spans="2:10" s="5" customFormat="1" ht="12.75" customHeight="1" x14ac:dyDescent="0.25">
      <c r="B55" s="6" t="s">
        <v>32</v>
      </c>
      <c r="C55" s="104" t="s">
        <v>299</v>
      </c>
      <c r="D55" s="104"/>
      <c r="E55" s="104"/>
      <c r="F55" s="104"/>
      <c r="G55" s="104"/>
      <c r="H55" s="104"/>
      <c r="I55" s="104"/>
      <c r="J55" s="104"/>
    </row>
    <row r="56" spans="2:10" s="5" customFormat="1" x14ac:dyDescent="0.25">
      <c r="B56" s="2"/>
      <c r="C56" s="104"/>
      <c r="D56" s="104"/>
      <c r="E56" s="104"/>
      <c r="F56" s="104"/>
      <c r="G56" s="104"/>
      <c r="H56" s="104"/>
      <c r="I56" s="104"/>
      <c r="J56" s="104"/>
    </row>
    <row r="57" spans="2:10" s="5" customFormat="1" ht="25.5" customHeight="1" x14ac:dyDescent="0.25">
      <c r="B57" s="2"/>
      <c r="C57" s="104"/>
      <c r="D57" s="104"/>
      <c r="E57" s="104"/>
      <c r="F57" s="104"/>
      <c r="G57" s="104"/>
      <c r="H57" s="104"/>
      <c r="I57" s="104"/>
      <c r="J57" s="104"/>
    </row>
    <row r="58" spans="2:10" s="5" customFormat="1" x14ac:dyDescent="0.25">
      <c r="B58" s="94"/>
      <c r="C58" s="94"/>
      <c r="D58" s="94"/>
      <c r="E58" s="94"/>
      <c r="F58" s="94"/>
      <c r="G58" s="94"/>
      <c r="H58" s="94"/>
      <c r="I58" s="94"/>
      <c r="J58" s="94"/>
    </row>
    <row r="59" spans="2:10" s="5" customFormat="1" ht="40.5" customHeight="1" x14ac:dyDescent="0.25">
      <c r="B59" s="106" t="s">
        <v>204</v>
      </c>
      <c r="C59" s="107"/>
      <c r="D59" s="107"/>
      <c r="E59" s="107"/>
      <c r="F59" s="107"/>
      <c r="G59" s="107"/>
      <c r="H59" s="107"/>
      <c r="I59" s="107"/>
      <c r="J59" s="107"/>
    </row>
    <row r="60" spans="2:10" s="5" customFormat="1" ht="30" customHeight="1" x14ac:dyDescent="0.25">
      <c r="B60" s="106" t="s">
        <v>214</v>
      </c>
      <c r="C60" s="107"/>
      <c r="D60" s="107"/>
      <c r="E60" s="107"/>
      <c r="F60" s="107"/>
      <c r="G60" s="107"/>
      <c r="H60" s="107"/>
      <c r="I60" s="107"/>
      <c r="J60" s="107"/>
    </row>
    <row r="61" spans="2:10" s="5" customFormat="1" ht="17.25" customHeight="1" x14ac:dyDescent="0.25">
      <c r="B61" s="66"/>
      <c r="C61" s="67"/>
      <c r="D61" s="67"/>
      <c r="E61" s="67"/>
      <c r="F61" s="67"/>
      <c r="G61" s="67"/>
      <c r="H61" s="67"/>
      <c r="I61" s="67"/>
      <c r="J61" s="67"/>
    </row>
    <row r="62" spans="2:10" s="5" customFormat="1" ht="30" customHeight="1" x14ac:dyDescent="0.3">
      <c r="B62" s="91" t="s">
        <v>249</v>
      </c>
      <c r="C62" s="92"/>
      <c r="D62" s="92"/>
      <c r="E62" s="92"/>
      <c r="F62" s="92"/>
      <c r="G62" s="92"/>
      <c r="H62" s="92"/>
      <c r="I62" s="92"/>
      <c r="J62" s="92"/>
    </row>
    <row r="63" spans="2:10" s="5" customFormat="1" ht="35.25" customHeight="1" x14ac:dyDescent="0.25">
      <c r="B63" s="103" t="s">
        <v>244</v>
      </c>
      <c r="C63" s="103"/>
      <c r="D63" s="103"/>
      <c r="E63" s="103"/>
      <c r="F63" s="103"/>
      <c r="G63" s="103"/>
      <c r="H63" s="103"/>
      <c r="I63" s="103"/>
      <c r="J63" s="65"/>
    </row>
    <row r="64" spans="2:10" s="5" customFormat="1" ht="49.5" customHeight="1" x14ac:dyDescent="0.25">
      <c r="B64" s="97" t="s">
        <v>245</v>
      </c>
      <c r="C64" s="97"/>
      <c r="D64" s="97"/>
      <c r="E64" s="97"/>
      <c r="F64" s="97"/>
      <c r="G64" s="97"/>
      <c r="H64" s="97"/>
      <c r="I64" s="97"/>
      <c r="J64" s="65"/>
    </row>
    <row r="65" spans="2:10" s="5" customFormat="1" ht="48" customHeight="1" x14ac:dyDescent="0.25">
      <c r="B65" s="97" t="s">
        <v>240</v>
      </c>
      <c r="C65" s="97"/>
      <c r="D65" s="97"/>
      <c r="E65" s="97"/>
      <c r="F65" s="97"/>
      <c r="G65" s="97"/>
      <c r="H65" s="97"/>
      <c r="I65" s="97"/>
      <c r="J65" s="68"/>
    </row>
    <row r="66" spans="2:10" s="5" customFormat="1" ht="86.25" customHeight="1" x14ac:dyDescent="0.25">
      <c r="B66" s="97" t="s">
        <v>247</v>
      </c>
      <c r="C66" s="97"/>
      <c r="D66" s="97"/>
      <c r="E66" s="97"/>
      <c r="F66" s="97"/>
      <c r="G66" s="97"/>
      <c r="H66" s="97"/>
      <c r="I66" s="97"/>
      <c r="J66" s="50"/>
    </row>
    <row r="67" spans="2:10" s="5" customFormat="1" ht="23.25" customHeight="1" x14ac:dyDescent="0.25">
      <c r="B67" s="68"/>
      <c r="C67" s="68"/>
      <c r="D67" s="68"/>
      <c r="E67" s="68"/>
      <c r="F67" s="68"/>
      <c r="G67" s="68"/>
      <c r="H67" s="68"/>
      <c r="I67" s="68"/>
      <c r="J67" s="50"/>
    </row>
    <row r="68" spans="2:10" s="5" customFormat="1" ht="19.5" customHeight="1" x14ac:dyDescent="0.25">
      <c r="B68" s="102" t="s">
        <v>208</v>
      </c>
      <c r="C68" s="102"/>
      <c r="D68" s="102"/>
      <c r="E68" s="102"/>
      <c r="F68" s="102"/>
      <c r="G68" s="102"/>
      <c r="H68" s="102"/>
      <c r="I68" s="102"/>
      <c r="J68" s="102"/>
    </row>
    <row r="69" spans="2:10" s="5" customFormat="1" x14ac:dyDescent="0.25">
      <c r="B69" s="94"/>
      <c r="C69" s="94"/>
      <c r="D69" s="94"/>
      <c r="E69" s="94"/>
      <c r="F69" s="94"/>
      <c r="G69" s="94"/>
      <c r="H69" s="94"/>
      <c r="I69" s="94"/>
      <c r="J69" s="94"/>
    </row>
    <row r="70" spans="2:10" s="5" customFormat="1" hidden="1" x14ac:dyDescent="0.25">
      <c r="B70" s="101" t="s">
        <v>230</v>
      </c>
      <c r="C70" s="101"/>
      <c r="D70" s="101"/>
      <c r="E70" s="101"/>
      <c r="F70" s="101"/>
      <c r="G70" s="101"/>
      <c r="H70" s="101"/>
      <c r="I70" s="101"/>
      <c r="J70" s="101"/>
    </row>
    <row r="71" spans="2:10" x14ac:dyDescent="0.25">
      <c r="B71" s="100"/>
      <c r="C71" s="100"/>
      <c r="D71" s="100"/>
      <c r="E71" s="100"/>
      <c r="F71" s="100"/>
      <c r="G71" s="100"/>
      <c r="H71" s="100"/>
      <c r="I71" s="100"/>
      <c r="J71" s="100"/>
    </row>
    <row r="72" spans="2:10" hidden="1" x14ac:dyDescent="0.25"/>
    <row r="73" spans="2:10" hidden="1" x14ac:dyDescent="0.25"/>
    <row r="74" spans="2:10" hidden="1" x14ac:dyDescent="0.25"/>
    <row r="75" spans="2:10" hidden="1" x14ac:dyDescent="0.25"/>
    <row r="76" spans="2:10" hidden="1" x14ac:dyDescent="0.25"/>
    <row r="77" spans="2:10" hidden="1" x14ac:dyDescent="0.25"/>
    <row r="78" spans="2:10" hidden="1" x14ac:dyDescent="0.25"/>
    <row r="79" spans="2:10" hidden="1" x14ac:dyDescent="0.25"/>
    <row r="80" spans="2:1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sheetData>
  <sheetProtection algorithmName="SHA-512" hashValue="wsavjRfG/QLTfA+2izhTpZ/2mEoxzNvKWO3AVmwtE0hp6GJOAwjE7BU4TPO4U1O6lOK63lJFer1y0IdF+m6c4w==" saltValue="K4xrH0c0xD0Xxw7SN2uaew==" spinCount="100000" sheet="1" objects="1" scenarios="1" selectLockedCells="1"/>
  <mergeCells count="51">
    <mergeCell ref="C40:I40"/>
    <mergeCell ref="B58:J58"/>
    <mergeCell ref="B59:J59"/>
    <mergeCell ref="B45:J45"/>
    <mergeCell ref="B47:J47"/>
    <mergeCell ref="B24:J24"/>
    <mergeCell ref="B62:J62"/>
    <mergeCell ref="B11:J11"/>
    <mergeCell ref="C38:I38"/>
    <mergeCell ref="B12:J12"/>
    <mergeCell ref="B15:J15"/>
    <mergeCell ref="C39:I39"/>
    <mergeCell ref="B23:J23"/>
    <mergeCell ref="B25:J32"/>
    <mergeCell ref="C37:I37"/>
    <mergeCell ref="B33:J33"/>
    <mergeCell ref="C42:I42"/>
    <mergeCell ref="C35:I35"/>
    <mergeCell ref="C43:I43"/>
    <mergeCell ref="C44:I44"/>
    <mergeCell ref="C41:I41"/>
    <mergeCell ref="B63:I63"/>
    <mergeCell ref="C54:J54"/>
    <mergeCell ref="B66:I66"/>
    <mergeCell ref="B46:J46"/>
    <mergeCell ref="B65:I65"/>
    <mergeCell ref="B48:J52"/>
    <mergeCell ref="B60:J60"/>
    <mergeCell ref="B53:J53"/>
    <mergeCell ref="C55:J57"/>
    <mergeCell ref="B71:J71"/>
    <mergeCell ref="B70:J70"/>
    <mergeCell ref="B69:J69"/>
    <mergeCell ref="B68:J68"/>
    <mergeCell ref="B64:I64"/>
    <mergeCell ref="B34:J34"/>
    <mergeCell ref="B2:J2"/>
    <mergeCell ref="B4:J6"/>
    <mergeCell ref="B16:J16"/>
    <mergeCell ref="C36:I36"/>
    <mergeCell ref="B21:J21"/>
    <mergeCell ref="B22:J22"/>
    <mergeCell ref="B9:J9"/>
    <mergeCell ref="B18:J20"/>
    <mergeCell ref="B10:J10"/>
    <mergeCell ref="B3:J3"/>
    <mergeCell ref="B14:J14"/>
    <mergeCell ref="B7:J7"/>
    <mergeCell ref="B17:J17"/>
    <mergeCell ref="B13:J13"/>
    <mergeCell ref="B8:J8"/>
  </mergeCells>
  <phoneticPr fontId="8" type="noConversion"/>
  <printOptions horizontalCentered="1"/>
  <pageMargins left="0.74803149606299213" right="0.74803149606299213" top="0.98425196850393704" bottom="0.98425196850393704" header="0.51181102362204722" footer="0.51181102362204722"/>
  <pageSetup paperSize="9" scale="105" orientation="portrait" horizont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M153"/>
  <sheetViews>
    <sheetView workbookViewId="0">
      <selection activeCell="C4" sqref="C4:AM4"/>
    </sheetView>
  </sheetViews>
  <sheetFormatPr defaultRowHeight="13.2" x14ac:dyDescent="0.25"/>
  <cols>
    <col min="1" max="1" width="6" customWidth="1"/>
    <col min="2" max="2" width="4.44140625" customWidth="1"/>
    <col min="3" max="3" width="35.44140625" customWidth="1"/>
    <col min="4" max="4" width="10" bestFit="1" customWidth="1"/>
    <col min="9" max="9" width="7.88671875" customWidth="1"/>
    <col min="10" max="10" width="17.33203125" customWidth="1"/>
    <col min="47" max="47" width="18.6640625" customWidth="1"/>
  </cols>
  <sheetData>
    <row r="1" spans="1:39" ht="30.75" customHeight="1" x14ac:dyDescent="0.45">
      <c r="A1" s="202" t="str">
        <f>'Quadro sezioni'!B11</f>
        <v>Modello con sezioni contenenti errori: non inviabile!</v>
      </c>
      <c r="B1" s="203"/>
      <c r="C1" s="203"/>
      <c r="D1" s="203"/>
      <c r="E1" s="203"/>
      <c r="F1" s="203"/>
      <c r="G1" s="203"/>
      <c r="H1" s="203"/>
      <c r="I1" s="203"/>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row>
    <row r="2" spans="1:39" ht="30.75" customHeight="1" x14ac:dyDescent="0.45">
      <c r="A2" s="81"/>
      <c r="B2" s="82"/>
      <c r="C2" s="82"/>
      <c r="D2" s="82"/>
      <c r="E2" s="82"/>
      <c r="F2" s="82"/>
      <c r="G2" s="82"/>
      <c r="H2" s="82"/>
      <c r="I2" s="82"/>
    </row>
    <row r="3" spans="1:39" ht="57.6" x14ac:dyDescent="0.25">
      <c r="A3" s="70" t="s">
        <v>285</v>
      </c>
      <c r="B3" s="70" t="s">
        <v>284</v>
      </c>
      <c r="C3" s="70" t="s">
        <v>250</v>
      </c>
      <c r="D3" s="70" t="s">
        <v>251</v>
      </c>
      <c r="E3" s="70" t="s">
        <v>252</v>
      </c>
      <c r="F3" s="70" t="s">
        <v>253</v>
      </c>
      <c r="G3" s="70" t="s">
        <v>254</v>
      </c>
      <c r="H3" s="70" t="s">
        <v>255</v>
      </c>
      <c r="I3" s="70" t="s">
        <v>256</v>
      </c>
      <c r="J3" s="70" t="s">
        <v>257</v>
      </c>
      <c r="K3" s="70" t="s">
        <v>258</v>
      </c>
      <c r="L3" s="70" t="s">
        <v>259</v>
      </c>
      <c r="M3" s="70" t="s">
        <v>260</v>
      </c>
      <c r="N3" s="70" t="s">
        <v>261</v>
      </c>
      <c r="O3" s="70" t="s">
        <v>288</v>
      </c>
      <c r="P3" s="70" t="s">
        <v>291</v>
      </c>
      <c r="Q3" s="70" t="s">
        <v>292</v>
      </c>
      <c r="R3" s="70" t="s">
        <v>262</v>
      </c>
      <c r="S3" s="70" t="s">
        <v>263</v>
      </c>
      <c r="T3" s="70" t="s">
        <v>264</v>
      </c>
      <c r="U3" s="70" t="s">
        <v>265</v>
      </c>
      <c r="V3" s="70" t="s">
        <v>266</v>
      </c>
      <c r="W3" s="70" t="s">
        <v>267</v>
      </c>
      <c r="X3" s="70" t="s">
        <v>268</v>
      </c>
      <c r="Y3" s="70" t="s">
        <v>269</v>
      </c>
      <c r="Z3" s="70" t="s">
        <v>270</v>
      </c>
      <c r="AA3" s="70" t="s">
        <v>271</v>
      </c>
      <c r="AB3" s="70" t="s">
        <v>272</v>
      </c>
      <c r="AC3" s="70" t="s">
        <v>273</v>
      </c>
      <c r="AD3" s="70" t="s">
        <v>274</v>
      </c>
      <c r="AE3" s="70" t="s">
        <v>275</v>
      </c>
      <c r="AF3" s="70" t="s">
        <v>276</v>
      </c>
      <c r="AG3" s="70" t="s">
        <v>277</v>
      </c>
      <c r="AH3" s="70" t="s">
        <v>278</v>
      </c>
      <c r="AI3" s="70" t="s">
        <v>279</v>
      </c>
      <c r="AJ3" s="70" t="s">
        <v>289</v>
      </c>
      <c r="AK3" s="70" t="s">
        <v>280</v>
      </c>
      <c r="AL3" s="70" t="s">
        <v>281</v>
      </c>
      <c r="AM3" s="70" t="s">
        <v>282</v>
      </c>
    </row>
    <row r="4" spans="1:39" x14ac:dyDescent="0.25">
      <c r="A4" t="s">
        <v>286</v>
      </c>
      <c r="B4">
        <v>1</v>
      </c>
      <c r="C4" t="str">
        <f>IF('Erogatori (imprese) pag 1'!B4=0,"", 'Erogatori (imprese) pag 1'!B4)</f>
        <v/>
      </c>
      <c r="J4" s="74">
        <f>'Erogatori (imprese) pag 1'!C4</f>
        <v>0</v>
      </c>
      <c r="K4" s="74">
        <f>'Erogatori (imprese) pag 1'!D4</f>
        <v>0</v>
      </c>
      <c r="L4" s="74">
        <f>'Erogatori (imprese) pag 1'!F4</f>
        <v>0</v>
      </c>
      <c r="M4" s="74">
        <f>'Erogatori (imprese) pag 1'!E4</f>
        <v>0</v>
      </c>
      <c r="N4" t="s">
        <v>37</v>
      </c>
      <c r="P4">
        <v>0</v>
      </c>
      <c r="Q4" s="80">
        <f>'Erogatori (imprese) pag 1'!G4</f>
        <v>0</v>
      </c>
      <c r="R4">
        <v>0</v>
      </c>
      <c r="S4" s="80">
        <f t="shared" ref="S4:S35" si="0">Q4</f>
        <v>0</v>
      </c>
      <c r="T4">
        <v>0</v>
      </c>
      <c r="U4">
        <v>1</v>
      </c>
      <c r="V4">
        <v>0</v>
      </c>
      <c r="W4" s="74">
        <f>Beneficiario!$D$11</f>
        <v>0</v>
      </c>
      <c r="X4">
        <f>Beneficiario!$B$9</f>
        <v>0</v>
      </c>
      <c r="Y4">
        <f>Beneficiario!$C$10</f>
        <v>0</v>
      </c>
      <c r="Z4" s="74">
        <f>Beneficiario!$J$10</f>
        <v>0</v>
      </c>
      <c r="AA4" t="str">
        <f>Beneficiario!$H$10</f>
        <v>RM</v>
      </c>
      <c r="AB4" s="74">
        <f>Beneficiario!$G$11</f>
        <v>0</v>
      </c>
      <c r="AC4" t="str">
        <f>IF(Beneficiario!$B$12=0, "", Beneficiario!$B$12)</f>
        <v/>
      </c>
      <c r="AD4" t="str">
        <f>IF(Beneficiario!$F$12=0, "", Beneficiario!$F$12)</f>
        <v/>
      </c>
      <c r="AE4">
        <f>Beneficiario!$C$16</f>
        <v>0</v>
      </c>
      <c r="AF4">
        <f>Beneficiario!$C$17</f>
        <v>0</v>
      </c>
      <c r="AG4" s="74">
        <f>Beneficiario!$C$18</f>
        <v>0</v>
      </c>
      <c r="AH4">
        <f>Beneficiario!$C$19</f>
        <v>0</v>
      </c>
      <c r="AI4" t="s">
        <v>290</v>
      </c>
      <c r="AJ4" t="str">
        <f>Beneficiario!$F$23</f>
        <v>C</v>
      </c>
      <c r="AK4" s="74">
        <f>'Erogatori (imprese) pag 1'!K4</f>
        <v>0</v>
      </c>
    </row>
    <row r="5" spans="1:39" x14ac:dyDescent="0.25">
      <c r="A5" t="s">
        <v>286</v>
      </c>
      <c r="B5">
        <v>2</v>
      </c>
      <c r="C5" t="str">
        <f>IF('Erogatori (imprese) pag 1'!B5=0,"", 'Erogatori (imprese) pag 1'!B5)</f>
        <v/>
      </c>
      <c r="J5" s="74">
        <f>'Erogatori (imprese) pag 1'!C5</f>
        <v>0</v>
      </c>
      <c r="K5" s="74">
        <f>'Erogatori (imprese) pag 1'!D5</f>
        <v>0</v>
      </c>
      <c r="L5" s="74">
        <f>'Erogatori (imprese) pag 1'!F5</f>
        <v>0</v>
      </c>
      <c r="M5" s="74">
        <f>'Erogatori (imprese) pag 1'!E5</f>
        <v>0</v>
      </c>
      <c r="N5" t="s">
        <v>37</v>
      </c>
      <c r="P5">
        <v>0</v>
      </c>
      <c r="Q5" s="80">
        <f>'Erogatori (imprese) pag 1'!G5</f>
        <v>0</v>
      </c>
      <c r="R5">
        <v>0</v>
      </c>
      <c r="S5" s="80">
        <f t="shared" si="0"/>
        <v>0</v>
      </c>
      <c r="T5">
        <v>0</v>
      </c>
      <c r="U5">
        <v>1</v>
      </c>
      <c r="V5">
        <v>0</v>
      </c>
      <c r="W5" s="74">
        <f>Beneficiario!$D$11</f>
        <v>0</v>
      </c>
      <c r="X5">
        <f>Beneficiario!$B$9</f>
        <v>0</v>
      </c>
      <c r="Y5">
        <f>Beneficiario!$C$10</f>
        <v>0</v>
      </c>
      <c r="Z5" s="74">
        <f>Beneficiario!$J$10</f>
        <v>0</v>
      </c>
      <c r="AA5" t="str">
        <f>Beneficiario!$H$10</f>
        <v>RM</v>
      </c>
      <c r="AB5" s="74">
        <f>Beneficiario!$G$11</f>
        <v>0</v>
      </c>
      <c r="AC5" t="str">
        <f>IF(Beneficiario!$B$12=0, "", Beneficiario!$B$12)</f>
        <v/>
      </c>
      <c r="AD5" t="str">
        <f>IF(Beneficiario!$F$12=0, "", Beneficiario!$F$12)</f>
        <v/>
      </c>
      <c r="AE5">
        <f>Beneficiario!$C$16</f>
        <v>0</v>
      </c>
      <c r="AF5">
        <f>Beneficiario!$C$17</f>
        <v>0</v>
      </c>
      <c r="AG5" s="74">
        <f>Beneficiario!$C$18</f>
        <v>0</v>
      </c>
      <c r="AH5">
        <f>Beneficiario!$C$19</f>
        <v>0</v>
      </c>
      <c r="AI5" t="s">
        <v>290</v>
      </c>
      <c r="AJ5" t="str">
        <f>Beneficiario!$F$23</f>
        <v>C</v>
      </c>
      <c r="AK5" s="74">
        <f>'Erogatori (imprese) pag 1'!K5</f>
        <v>0</v>
      </c>
    </row>
    <row r="6" spans="1:39" x14ac:dyDescent="0.25">
      <c r="A6" t="s">
        <v>286</v>
      </c>
      <c r="B6">
        <v>3</v>
      </c>
      <c r="C6" t="str">
        <f>IF('Erogatori (imprese) pag 1'!B6=0,"", 'Erogatori (imprese) pag 1'!B6)</f>
        <v/>
      </c>
      <c r="J6" s="74">
        <f>'Erogatori (imprese) pag 1'!C6</f>
        <v>0</v>
      </c>
      <c r="K6" s="74">
        <f>'Erogatori (imprese) pag 1'!D6</f>
        <v>0</v>
      </c>
      <c r="L6" s="74">
        <f>'Erogatori (imprese) pag 1'!F6</f>
        <v>0</v>
      </c>
      <c r="M6" s="74">
        <f>'Erogatori (imprese) pag 1'!E6</f>
        <v>0</v>
      </c>
      <c r="N6" t="s">
        <v>37</v>
      </c>
      <c r="P6">
        <v>0</v>
      </c>
      <c r="Q6" s="80">
        <f>'Erogatori (imprese) pag 1'!G6</f>
        <v>0</v>
      </c>
      <c r="R6">
        <v>0</v>
      </c>
      <c r="S6" s="80">
        <f t="shared" si="0"/>
        <v>0</v>
      </c>
      <c r="T6">
        <v>0</v>
      </c>
      <c r="U6">
        <v>1</v>
      </c>
      <c r="V6">
        <v>0</v>
      </c>
      <c r="W6" s="74">
        <f>Beneficiario!$D$11</f>
        <v>0</v>
      </c>
      <c r="X6">
        <f>Beneficiario!$B$9</f>
        <v>0</v>
      </c>
      <c r="Y6">
        <f>Beneficiario!$C$10</f>
        <v>0</v>
      </c>
      <c r="Z6" s="74">
        <f>Beneficiario!$J$10</f>
        <v>0</v>
      </c>
      <c r="AA6" t="str">
        <f>Beneficiario!$H$10</f>
        <v>RM</v>
      </c>
      <c r="AB6" s="74">
        <f>Beneficiario!$G$11</f>
        <v>0</v>
      </c>
      <c r="AC6" t="str">
        <f>IF(Beneficiario!$B$12=0, "", Beneficiario!$B$12)</f>
        <v/>
      </c>
      <c r="AD6" t="str">
        <f>IF(Beneficiario!$F$12=0, "", Beneficiario!$F$12)</f>
        <v/>
      </c>
      <c r="AE6">
        <f>Beneficiario!$C$16</f>
        <v>0</v>
      </c>
      <c r="AF6">
        <f>Beneficiario!$C$17</f>
        <v>0</v>
      </c>
      <c r="AG6" s="74">
        <f>Beneficiario!$C$18</f>
        <v>0</v>
      </c>
      <c r="AH6">
        <f>Beneficiario!$C$19</f>
        <v>0</v>
      </c>
      <c r="AI6" t="s">
        <v>290</v>
      </c>
      <c r="AJ6" t="str">
        <f>Beneficiario!$F$23</f>
        <v>C</v>
      </c>
      <c r="AK6" s="74">
        <f>'Erogatori (imprese) pag 1'!K6</f>
        <v>0</v>
      </c>
    </row>
    <row r="7" spans="1:39" x14ac:dyDescent="0.25">
      <c r="A7" t="s">
        <v>286</v>
      </c>
      <c r="B7">
        <v>4</v>
      </c>
      <c r="C7" t="str">
        <f>IF('Erogatori (imprese) pag 1'!B7=0,"", 'Erogatori (imprese) pag 1'!B7)</f>
        <v/>
      </c>
      <c r="J7" s="74">
        <f>'Erogatori (imprese) pag 1'!C7</f>
        <v>0</v>
      </c>
      <c r="K7" s="74">
        <f>'Erogatori (imprese) pag 1'!D7</f>
        <v>0</v>
      </c>
      <c r="L7" s="74">
        <f>'Erogatori (imprese) pag 1'!F7</f>
        <v>0</v>
      </c>
      <c r="M7" s="74">
        <f>'Erogatori (imprese) pag 1'!E7</f>
        <v>0</v>
      </c>
      <c r="N7" t="s">
        <v>37</v>
      </c>
      <c r="P7">
        <v>0</v>
      </c>
      <c r="Q7" s="80">
        <f>'Erogatori (imprese) pag 1'!G7</f>
        <v>0</v>
      </c>
      <c r="R7">
        <v>0</v>
      </c>
      <c r="S7" s="80">
        <f t="shared" si="0"/>
        <v>0</v>
      </c>
      <c r="T7">
        <v>0</v>
      </c>
      <c r="U7">
        <v>1</v>
      </c>
      <c r="V7">
        <v>0</v>
      </c>
      <c r="W7" s="74">
        <f>Beneficiario!$D$11</f>
        <v>0</v>
      </c>
      <c r="X7">
        <f>Beneficiario!$B$9</f>
        <v>0</v>
      </c>
      <c r="Y7">
        <f>Beneficiario!$C$10</f>
        <v>0</v>
      </c>
      <c r="Z7" s="74">
        <f>Beneficiario!$J$10</f>
        <v>0</v>
      </c>
      <c r="AA7" t="str">
        <f>Beneficiario!$H$10</f>
        <v>RM</v>
      </c>
      <c r="AB7" s="74">
        <f>Beneficiario!$G$11</f>
        <v>0</v>
      </c>
      <c r="AC7" t="str">
        <f>IF(Beneficiario!$B$12=0, "", Beneficiario!$B$12)</f>
        <v/>
      </c>
      <c r="AD7" t="str">
        <f>IF(Beneficiario!$F$12=0, "", Beneficiario!$F$12)</f>
        <v/>
      </c>
      <c r="AE7">
        <f>Beneficiario!$C$16</f>
        <v>0</v>
      </c>
      <c r="AF7">
        <f>Beneficiario!$C$17</f>
        <v>0</v>
      </c>
      <c r="AG7" s="74">
        <f>Beneficiario!$C$18</f>
        <v>0</v>
      </c>
      <c r="AH7">
        <f>Beneficiario!$C$19</f>
        <v>0</v>
      </c>
      <c r="AI7" t="s">
        <v>290</v>
      </c>
      <c r="AJ7" t="str">
        <f>Beneficiario!$F$23</f>
        <v>C</v>
      </c>
      <c r="AK7" s="74">
        <f>'Erogatori (imprese) pag 1'!K7</f>
        <v>0</v>
      </c>
    </row>
    <row r="8" spans="1:39" x14ac:dyDescent="0.25">
      <c r="A8" t="s">
        <v>286</v>
      </c>
      <c r="B8">
        <v>5</v>
      </c>
      <c r="C8" t="str">
        <f>IF('Erogatori (imprese) pag 1'!B8=0,"", 'Erogatori (imprese) pag 1'!B8)</f>
        <v/>
      </c>
      <c r="J8" s="74">
        <f>'Erogatori (imprese) pag 1'!C8</f>
        <v>0</v>
      </c>
      <c r="K8" s="74">
        <f>'Erogatori (imprese) pag 1'!D8</f>
        <v>0</v>
      </c>
      <c r="L8" s="74">
        <f>'Erogatori (imprese) pag 1'!F8</f>
        <v>0</v>
      </c>
      <c r="M8" s="74">
        <f>'Erogatori (imprese) pag 1'!E8</f>
        <v>0</v>
      </c>
      <c r="N8" t="s">
        <v>37</v>
      </c>
      <c r="P8">
        <v>0</v>
      </c>
      <c r="Q8" s="80">
        <f>'Erogatori (imprese) pag 1'!G8</f>
        <v>0</v>
      </c>
      <c r="R8">
        <v>0</v>
      </c>
      <c r="S8" s="80">
        <f t="shared" si="0"/>
        <v>0</v>
      </c>
      <c r="T8">
        <v>0</v>
      </c>
      <c r="U8">
        <v>1</v>
      </c>
      <c r="V8">
        <v>0</v>
      </c>
      <c r="W8" s="74">
        <f>Beneficiario!$D$11</f>
        <v>0</v>
      </c>
      <c r="X8">
        <f>Beneficiario!$B$9</f>
        <v>0</v>
      </c>
      <c r="Y8">
        <f>Beneficiario!$C$10</f>
        <v>0</v>
      </c>
      <c r="Z8" s="74">
        <f>Beneficiario!$J$10</f>
        <v>0</v>
      </c>
      <c r="AA8" t="str">
        <f>Beneficiario!$H$10</f>
        <v>RM</v>
      </c>
      <c r="AB8" s="74">
        <f>Beneficiario!$G$11</f>
        <v>0</v>
      </c>
      <c r="AC8" t="str">
        <f>IF(Beneficiario!$B$12=0, "", Beneficiario!$B$12)</f>
        <v/>
      </c>
      <c r="AD8" t="str">
        <f>IF(Beneficiario!$F$12=0, "", Beneficiario!$F$12)</f>
        <v/>
      </c>
      <c r="AE8">
        <f>Beneficiario!$C$16</f>
        <v>0</v>
      </c>
      <c r="AF8">
        <f>Beneficiario!$C$17</f>
        <v>0</v>
      </c>
      <c r="AG8" s="74">
        <f>Beneficiario!$C$18</f>
        <v>0</v>
      </c>
      <c r="AH8">
        <f>Beneficiario!$C$19</f>
        <v>0</v>
      </c>
      <c r="AI8" t="s">
        <v>290</v>
      </c>
      <c r="AJ8" t="str">
        <f>Beneficiario!$F$23</f>
        <v>C</v>
      </c>
      <c r="AK8" s="74">
        <f>'Erogatori (imprese) pag 1'!K8</f>
        <v>0</v>
      </c>
    </row>
    <row r="9" spans="1:39" x14ac:dyDescent="0.25">
      <c r="A9" t="s">
        <v>286</v>
      </c>
      <c r="B9">
        <v>6</v>
      </c>
      <c r="C9" t="str">
        <f>IF('Erogatori (imprese) pag 1'!B9=0,"", 'Erogatori (imprese) pag 1'!B9)</f>
        <v/>
      </c>
      <c r="J9" s="74">
        <f>'Erogatori (imprese) pag 1'!C9</f>
        <v>0</v>
      </c>
      <c r="K9" s="74">
        <f>'Erogatori (imprese) pag 1'!D9</f>
        <v>0</v>
      </c>
      <c r="L9" s="74">
        <f>'Erogatori (imprese) pag 1'!F9</f>
        <v>0</v>
      </c>
      <c r="M9" s="74">
        <f>'Erogatori (imprese) pag 1'!E9</f>
        <v>0</v>
      </c>
      <c r="N9" t="s">
        <v>37</v>
      </c>
      <c r="P9">
        <v>0</v>
      </c>
      <c r="Q9" s="80">
        <f>'Erogatori (imprese) pag 1'!G9</f>
        <v>0</v>
      </c>
      <c r="R9">
        <v>0</v>
      </c>
      <c r="S9" s="80">
        <f t="shared" si="0"/>
        <v>0</v>
      </c>
      <c r="T9">
        <v>0</v>
      </c>
      <c r="U9">
        <v>1</v>
      </c>
      <c r="V9">
        <v>0</v>
      </c>
      <c r="W9" s="74">
        <f>Beneficiario!$D$11</f>
        <v>0</v>
      </c>
      <c r="X9">
        <f>Beneficiario!$B$9</f>
        <v>0</v>
      </c>
      <c r="Y9">
        <f>Beneficiario!$C$10</f>
        <v>0</v>
      </c>
      <c r="Z9" s="74">
        <f>Beneficiario!$J$10</f>
        <v>0</v>
      </c>
      <c r="AA9" t="str">
        <f>Beneficiario!$H$10</f>
        <v>RM</v>
      </c>
      <c r="AB9" s="74">
        <f>Beneficiario!$G$11</f>
        <v>0</v>
      </c>
      <c r="AC9" t="str">
        <f>IF(Beneficiario!$B$12=0, "", Beneficiario!$B$12)</f>
        <v/>
      </c>
      <c r="AD9" t="str">
        <f>IF(Beneficiario!$F$12=0, "", Beneficiario!$F$12)</f>
        <v/>
      </c>
      <c r="AE9">
        <f>Beneficiario!$C$16</f>
        <v>0</v>
      </c>
      <c r="AF9">
        <f>Beneficiario!$C$17</f>
        <v>0</v>
      </c>
      <c r="AG9" s="74">
        <f>Beneficiario!$C$18</f>
        <v>0</v>
      </c>
      <c r="AH9">
        <f>Beneficiario!$C$19</f>
        <v>0</v>
      </c>
      <c r="AI9" t="s">
        <v>290</v>
      </c>
      <c r="AJ9" t="str">
        <f>Beneficiario!$F$23</f>
        <v>C</v>
      </c>
      <c r="AK9" s="74">
        <f>'Erogatori (imprese) pag 1'!K9</f>
        <v>0</v>
      </c>
    </row>
    <row r="10" spans="1:39" x14ac:dyDescent="0.25">
      <c r="A10" t="s">
        <v>286</v>
      </c>
      <c r="B10">
        <v>7</v>
      </c>
      <c r="C10" t="str">
        <f>IF('Erogatori (imprese) pag 1'!B10=0,"", 'Erogatori (imprese) pag 1'!B10)</f>
        <v/>
      </c>
      <c r="J10" s="74">
        <f>'Erogatori (imprese) pag 1'!C10</f>
        <v>0</v>
      </c>
      <c r="K10" s="74">
        <f>'Erogatori (imprese) pag 1'!D10</f>
        <v>0</v>
      </c>
      <c r="L10" s="74">
        <f>'Erogatori (imprese) pag 1'!F10</f>
        <v>0</v>
      </c>
      <c r="M10" s="74">
        <f>'Erogatori (imprese) pag 1'!E10</f>
        <v>0</v>
      </c>
      <c r="N10" t="s">
        <v>37</v>
      </c>
      <c r="P10">
        <v>0</v>
      </c>
      <c r="Q10" s="80">
        <f>'Erogatori (imprese) pag 1'!G10</f>
        <v>0</v>
      </c>
      <c r="R10">
        <v>0</v>
      </c>
      <c r="S10" s="80">
        <f t="shared" si="0"/>
        <v>0</v>
      </c>
      <c r="T10">
        <v>0</v>
      </c>
      <c r="U10">
        <v>1</v>
      </c>
      <c r="V10">
        <v>0</v>
      </c>
      <c r="W10" s="74">
        <f>Beneficiario!$D$11</f>
        <v>0</v>
      </c>
      <c r="X10">
        <f>Beneficiario!$B$9</f>
        <v>0</v>
      </c>
      <c r="Y10">
        <f>Beneficiario!$C$10</f>
        <v>0</v>
      </c>
      <c r="Z10" s="74">
        <f>Beneficiario!$J$10</f>
        <v>0</v>
      </c>
      <c r="AA10" t="str">
        <f>Beneficiario!$H$10</f>
        <v>RM</v>
      </c>
      <c r="AB10" s="74">
        <f>Beneficiario!$G$11</f>
        <v>0</v>
      </c>
      <c r="AC10" t="str">
        <f>IF(Beneficiario!$B$12=0, "", Beneficiario!$B$12)</f>
        <v/>
      </c>
      <c r="AD10" t="str">
        <f>IF(Beneficiario!$F$12=0, "", Beneficiario!$F$12)</f>
        <v/>
      </c>
      <c r="AE10">
        <f>Beneficiario!$C$16</f>
        <v>0</v>
      </c>
      <c r="AF10">
        <f>Beneficiario!$C$17</f>
        <v>0</v>
      </c>
      <c r="AG10" s="74">
        <f>Beneficiario!$C$18</f>
        <v>0</v>
      </c>
      <c r="AH10">
        <f>Beneficiario!$C$19</f>
        <v>0</v>
      </c>
      <c r="AI10" t="s">
        <v>290</v>
      </c>
      <c r="AJ10" t="str">
        <f>Beneficiario!$F$23</f>
        <v>C</v>
      </c>
      <c r="AK10" s="74">
        <f>'Erogatori (imprese) pag 1'!K10</f>
        <v>0</v>
      </c>
    </row>
    <row r="11" spans="1:39" x14ac:dyDescent="0.25">
      <c r="A11" t="s">
        <v>286</v>
      </c>
      <c r="B11">
        <v>8</v>
      </c>
      <c r="C11" t="str">
        <f>IF('Erogatori (imprese) pag 1'!B11=0,"", 'Erogatori (imprese) pag 1'!B11)</f>
        <v/>
      </c>
      <c r="J11" s="74">
        <f>'Erogatori (imprese) pag 1'!C11</f>
        <v>0</v>
      </c>
      <c r="K11" s="74">
        <f>'Erogatori (imprese) pag 1'!D11</f>
        <v>0</v>
      </c>
      <c r="L11" s="74">
        <f>'Erogatori (imprese) pag 1'!F11</f>
        <v>0</v>
      </c>
      <c r="M11" s="74">
        <f>'Erogatori (imprese) pag 1'!E11</f>
        <v>0</v>
      </c>
      <c r="N11" t="s">
        <v>37</v>
      </c>
      <c r="P11">
        <v>0</v>
      </c>
      <c r="Q11" s="80">
        <f>'Erogatori (imprese) pag 1'!G11</f>
        <v>0</v>
      </c>
      <c r="R11">
        <v>0</v>
      </c>
      <c r="S11" s="80">
        <f t="shared" si="0"/>
        <v>0</v>
      </c>
      <c r="T11">
        <v>0</v>
      </c>
      <c r="U11">
        <v>1</v>
      </c>
      <c r="V11">
        <v>0</v>
      </c>
      <c r="W11" s="74">
        <f>Beneficiario!$D$11</f>
        <v>0</v>
      </c>
      <c r="X11">
        <f>Beneficiario!$B$9</f>
        <v>0</v>
      </c>
      <c r="Y11">
        <f>Beneficiario!$C$10</f>
        <v>0</v>
      </c>
      <c r="Z11" s="74">
        <f>Beneficiario!$J$10</f>
        <v>0</v>
      </c>
      <c r="AA11" t="str">
        <f>Beneficiario!$H$10</f>
        <v>RM</v>
      </c>
      <c r="AB11" s="74">
        <f>Beneficiario!$G$11</f>
        <v>0</v>
      </c>
      <c r="AC11" t="str">
        <f>IF(Beneficiario!$B$12=0, "", Beneficiario!$B$12)</f>
        <v/>
      </c>
      <c r="AD11" t="str">
        <f>IF(Beneficiario!$F$12=0, "", Beneficiario!$F$12)</f>
        <v/>
      </c>
      <c r="AE11">
        <f>Beneficiario!$C$16</f>
        <v>0</v>
      </c>
      <c r="AF11">
        <f>Beneficiario!$C$17</f>
        <v>0</v>
      </c>
      <c r="AG11" s="74">
        <f>Beneficiario!$C$18</f>
        <v>0</v>
      </c>
      <c r="AH11">
        <f>Beneficiario!$C$19</f>
        <v>0</v>
      </c>
      <c r="AI11" t="s">
        <v>290</v>
      </c>
      <c r="AJ11" t="str">
        <f>Beneficiario!$F$23</f>
        <v>C</v>
      </c>
      <c r="AK11" s="74">
        <f>'Erogatori (imprese) pag 1'!K11</f>
        <v>0</v>
      </c>
    </row>
    <row r="12" spans="1:39" x14ac:dyDescent="0.25">
      <c r="A12" t="s">
        <v>286</v>
      </c>
      <c r="B12">
        <v>9</v>
      </c>
      <c r="C12" t="str">
        <f>IF('Erogatori (imprese) pag 1'!B12=0,"", 'Erogatori (imprese) pag 1'!B12)</f>
        <v/>
      </c>
      <c r="J12" s="74">
        <f>'Erogatori (imprese) pag 1'!C12</f>
        <v>0</v>
      </c>
      <c r="K12" s="74">
        <f>'Erogatori (imprese) pag 1'!D12</f>
        <v>0</v>
      </c>
      <c r="L12" s="74">
        <f>'Erogatori (imprese) pag 1'!F12</f>
        <v>0</v>
      </c>
      <c r="M12" s="74">
        <f>'Erogatori (imprese) pag 1'!E12</f>
        <v>0</v>
      </c>
      <c r="N12" t="s">
        <v>37</v>
      </c>
      <c r="P12">
        <v>0</v>
      </c>
      <c r="Q12" s="80">
        <f>'Erogatori (imprese) pag 1'!G12</f>
        <v>0</v>
      </c>
      <c r="R12">
        <v>0</v>
      </c>
      <c r="S12" s="80">
        <f t="shared" si="0"/>
        <v>0</v>
      </c>
      <c r="T12">
        <v>0</v>
      </c>
      <c r="U12">
        <v>1</v>
      </c>
      <c r="V12">
        <v>0</v>
      </c>
      <c r="W12" s="74">
        <f>Beneficiario!$D$11</f>
        <v>0</v>
      </c>
      <c r="X12">
        <f>Beneficiario!$B$9</f>
        <v>0</v>
      </c>
      <c r="Y12">
        <f>Beneficiario!$C$10</f>
        <v>0</v>
      </c>
      <c r="Z12" s="74">
        <f>Beneficiario!$J$10</f>
        <v>0</v>
      </c>
      <c r="AA12" t="str">
        <f>Beneficiario!$H$10</f>
        <v>RM</v>
      </c>
      <c r="AB12" s="74">
        <f>Beneficiario!$G$11</f>
        <v>0</v>
      </c>
      <c r="AC12" t="str">
        <f>IF(Beneficiario!$B$12=0, "", Beneficiario!$B$12)</f>
        <v/>
      </c>
      <c r="AD12" t="str">
        <f>IF(Beneficiario!$F$12=0, "", Beneficiario!$F$12)</f>
        <v/>
      </c>
      <c r="AE12">
        <f>Beneficiario!$C$16</f>
        <v>0</v>
      </c>
      <c r="AF12">
        <f>Beneficiario!$C$17</f>
        <v>0</v>
      </c>
      <c r="AG12" s="74">
        <f>Beneficiario!$C$18</f>
        <v>0</v>
      </c>
      <c r="AH12">
        <f>Beneficiario!$C$19</f>
        <v>0</v>
      </c>
      <c r="AI12" t="s">
        <v>290</v>
      </c>
      <c r="AJ12" t="str">
        <f>Beneficiario!$F$23</f>
        <v>C</v>
      </c>
      <c r="AK12" s="74">
        <f>'Erogatori (imprese) pag 1'!K12</f>
        <v>0</v>
      </c>
    </row>
    <row r="13" spans="1:39" x14ac:dyDescent="0.25">
      <c r="A13" t="s">
        <v>286</v>
      </c>
      <c r="B13">
        <v>10</v>
      </c>
      <c r="C13" t="str">
        <f>IF('Erogatori (imprese) pag 1'!B13=0,"", 'Erogatori (imprese) pag 1'!B13)</f>
        <v/>
      </c>
      <c r="J13" s="74">
        <f>'Erogatori (imprese) pag 1'!C13</f>
        <v>0</v>
      </c>
      <c r="K13" s="74">
        <f>'Erogatori (imprese) pag 1'!D13</f>
        <v>0</v>
      </c>
      <c r="L13" s="74">
        <f>'Erogatori (imprese) pag 1'!F13</f>
        <v>0</v>
      </c>
      <c r="M13" s="74">
        <f>'Erogatori (imprese) pag 1'!E13</f>
        <v>0</v>
      </c>
      <c r="N13" t="s">
        <v>37</v>
      </c>
      <c r="P13">
        <v>0</v>
      </c>
      <c r="Q13" s="80">
        <f>'Erogatori (imprese) pag 1'!G13</f>
        <v>0</v>
      </c>
      <c r="R13">
        <v>0</v>
      </c>
      <c r="S13" s="80">
        <f t="shared" si="0"/>
        <v>0</v>
      </c>
      <c r="T13">
        <v>0</v>
      </c>
      <c r="U13">
        <v>1</v>
      </c>
      <c r="V13">
        <v>0</v>
      </c>
      <c r="W13" s="74">
        <f>Beneficiario!$D$11</f>
        <v>0</v>
      </c>
      <c r="X13">
        <f>Beneficiario!$B$9</f>
        <v>0</v>
      </c>
      <c r="Y13">
        <f>Beneficiario!$C$10</f>
        <v>0</v>
      </c>
      <c r="Z13" s="74">
        <f>Beneficiario!$J$10</f>
        <v>0</v>
      </c>
      <c r="AA13" t="str">
        <f>Beneficiario!$H$10</f>
        <v>RM</v>
      </c>
      <c r="AB13" s="74">
        <f>Beneficiario!$G$11</f>
        <v>0</v>
      </c>
      <c r="AC13" t="str">
        <f>IF(Beneficiario!$B$12=0, "", Beneficiario!$B$12)</f>
        <v/>
      </c>
      <c r="AD13" t="str">
        <f>IF(Beneficiario!$F$12=0, "", Beneficiario!$F$12)</f>
        <v/>
      </c>
      <c r="AE13">
        <f>Beneficiario!$C$16</f>
        <v>0</v>
      </c>
      <c r="AF13">
        <f>Beneficiario!$C$17</f>
        <v>0</v>
      </c>
      <c r="AG13" s="74">
        <f>Beneficiario!$C$18</f>
        <v>0</v>
      </c>
      <c r="AH13">
        <f>Beneficiario!$C$19</f>
        <v>0</v>
      </c>
      <c r="AI13" t="s">
        <v>290</v>
      </c>
      <c r="AJ13" t="str">
        <f>Beneficiario!$F$23</f>
        <v>C</v>
      </c>
      <c r="AK13" s="74">
        <f>'Erogatori (imprese) pag 1'!K13</f>
        <v>0</v>
      </c>
    </row>
    <row r="14" spans="1:39" x14ac:dyDescent="0.25">
      <c r="A14" t="s">
        <v>286</v>
      </c>
      <c r="B14">
        <v>11</v>
      </c>
      <c r="C14" t="str">
        <f>IF('Erogatori (imprese) pag 1'!B14=0,"", 'Erogatori (imprese) pag 1'!B14)</f>
        <v/>
      </c>
      <c r="J14" s="74">
        <f>'Erogatori (imprese) pag 1'!C14</f>
        <v>0</v>
      </c>
      <c r="K14" s="74">
        <f>'Erogatori (imprese) pag 1'!D14</f>
        <v>0</v>
      </c>
      <c r="L14" s="74">
        <f>'Erogatori (imprese) pag 1'!F14</f>
        <v>0</v>
      </c>
      <c r="M14" s="74">
        <f>'Erogatori (imprese) pag 1'!E14</f>
        <v>0</v>
      </c>
      <c r="N14" t="s">
        <v>37</v>
      </c>
      <c r="P14">
        <v>0</v>
      </c>
      <c r="Q14" s="80">
        <f>'Erogatori (imprese) pag 1'!G14</f>
        <v>0</v>
      </c>
      <c r="R14">
        <v>0</v>
      </c>
      <c r="S14" s="80">
        <f t="shared" si="0"/>
        <v>0</v>
      </c>
      <c r="T14">
        <v>0</v>
      </c>
      <c r="U14">
        <v>1</v>
      </c>
      <c r="V14">
        <v>0</v>
      </c>
      <c r="W14" s="74">
        <f>Beneficiario!$D$11</f>
        <v>0</v>
      </c>
      <c r="X14">
        <f>Beneficiario!$B$9</f>
        <v>0</v>
      </c>
      <c r="Y14">
        <f>Beneficiario!$C$10</f>
        <v>0</v>
      </c>
      <c r="Z14" s="74">
        <f>Beneficiario!$J$10</f>
        <v>0</v>
      </c>
      <c r="AA14" t="str">
        <f>Beneficiario!$H$10</f>
        <v>RM</v>
      </c>
      <c r="AB14" s="74">
        <f>Beneficiario!$G$11</f>
        <v>0</v>
      </c>
      <c r="AC14" t="str">
        <f>IF(Beneficiario!$B$12=0, "", Beneficiario!$B$12)</f>
        <v/>
      </c>
      <c r="AD14" t="str">
        <f>IF(Beneficiario!$F$12=0, "", Beneficiario!$F$12)</f>
        <v/>
      </c>
      <c r="AE14">
        <f>Beneficiario!$C$16</f>
        <v>0</v>
      </c>
      <c r="AF14">
        <f>Beneficiario!$C$17</f>
        <v>0</v>
      </c>
      <c r="AG14" s="74">
        <f>Beneficiario!$C$18</f>
        <v>0</v>
      </c>
      <c r="AH14">
        <f>Beneficiario!$C$19</f>
        <v>0</v>
      </c>
      <c r="AI14" t="s">
        <v>290</v>
      </c>
      <c r="AJ14" t="str">
        <f>Beneficiario!$F$23</f>
        <v>C</v>
      </c>
      <c r="AK14" s="74">
        <f>'Erogatori (imprese) pag 1'!K14</f>
        <v>0</v>
      </c>
    </row>
    <row r="15" spans="1:39" x14ac:dyDescent="0.25">
      <c r="A15" t="s">
        <v>286</v>
      </c>
      <c r="B15">
        <v>12</v>
      </c>
      <c r="C15" t="str">
        <f>IF('Erogatori (imprese) pag 1'!B15=0,"", 'Erogatori (imprese) pag 1'!B15)</f>
        <v/>
      </c>
      <c r="J15" s="74">
        <f>'Erogatori (imprese) pag 1'!C15</f>
        <v>0</v>
      </c>
      <c r="K15" s="74">
        <f>'Erogatori (imprese) pag 1'!D15</f>
        <v>0</v>
      </c>
      <c r="L15" s="74">
        <f>'Erogatori (imprese) pag 1'!F15</f>
        <v>0</v>
      </c>
      <c r="M15" s="74">
        <f>'Erogatori (imprese) pag 1'!E15</f>
        <v>0</v>
      </c>
      <c r="N15" t="s">
        <v>37</v>
      </c>
      <c r="P15">
        <v>0</v>
      </c>
      <c r="Q15" s="80">
        <f>'Erogatori (imprese) pag 1'!G15</f>
        <v>0</v>
      </c>
      <c r="R15">
        <v>0</v>
      </c>
      <c r="S15" s="80">
        <f t="shared" si="0"/>
        <v>0</v>
      </c>
      <c r="T15">
        <v>0</v>
      </c>
      <c r="U15">
        <v>1</v>
      </c>
      <c r="V15">
        <v>0</v>
      </c>
      <c r="W15" s="74">
        <f>Beneficiario!$D$11</f>
        <v>0</v>
      </c>
      <c r="X15">
        <f>Beneficiario!$B$9</f>
        <v>0</v>
      </c>
      <c r="Y15">
        <f>Beneficiario!$C$10</f>
        <v>0</v>
      </c>
      <c r="Z15" s="74">
        <f>Beneficiario!$J$10</f>
        <v>0</v>
      </c>
      <c r="AA15" t="str">
        <f>Beneficiario!$H$10</f>
        <v>RM</v>
      </c>
      <c r="AB15" s="74">
        <f>Beneficiario!$G$11</f>
        <v>0</v>
      </c>
      <c r="AC15" t="str">
        <f>IF(Beneficiario!$B$12=0, "", Beneficiario!$B$12)</f>
        <v/>
      </c>
      <c r="AD15" t="str">
        <f>IF(Beneficiario!$F$12=0, "", Beneficiario!$F$12)</f>
        <v/>
      </c>
      <c r="AE15">
        <f>Beneficiario!$C$16</f>
        <v>0</v>
      </c>
      <c r="AF15">
        <f>Beneficiario!$C$17</f>
        <v>0</v>
      </c>
      <c r="AG15" s="74">
        <f>Beneficiario!$C$18</f>
        <v>0</v>
      </c>
      <c r="AH15">
        <f>Beneficiario!$C$19</f>
        <v>0</v>
      </c>
      <c r="AI15" t="s">
        <v>290</v>
      </c>
      <c r="AJ15" t="str">
        <f>Beneficiario!$F$23</f>
        <v>C</v>
      </c>
      <c r="AK15" s="74">
        <f>'Erogatori (imprese) pag 1'!K15</f>
        <v>0</v>
      </c>
    </row>
    <row r="16" spans="1:39" x14ac:dyDescent="0.25">
      <c r="A16" t="s">
        <v>286</v>
      </c>
      <c r="B16">
        <v>13</v>
      </c>
      <c r="C16" t="str">
        <f>IF('Erogatori (imprese) pag 1'!B16=0,"", 'Erogatori (imprese) pag 1'!B16)</f>
        <v/>
      </c>
      <c r="J16" s="74">
        <f>'Erogatori (imprese) pag 1'!C16</f>
        <v>0</v>
      </c>
      <c r="K16" s="74">
        <f>'Erogatori (imprese) pag 1'!D16</f>
        <v>0</v>
      </c>
      <c r="L16" s="74">
        <f>'Erogatori (imprese) pag 1'!F16</f>
        <v>0</v>
      </c>
      <c r="M16" s="74">
        <f>'Erogatori (imprese) pag 1'!E16</f>
        <v>0</v>
      </c>
      <c r="N16" t="s">
        <v>37</v>
      </c>
      <c r="P16">
        <v>0</v>
      </c>
      <c r="Q16" s="80">
        <f>'Erogatori (imprese) pag 1'!G16</f>
        <v>0</v>
      </c>
      <c r="R16">
        <v>0</v>
      </c>
      <c r="S16" s="80">
        <f t="shared" si="0"/>
        <v>0</v>
      </c>
      <c r="T16">
        <v>0</v>
      </c>
      <c r="U16">
        <v>1</v>
      </c>
      <c r="V16">
        <v>0</v>
      </c>
      <c r="W16" s="74">
        <f>Beneficiario!$D$11</f>
        <v>0</v>
      </c>
      <c r="X16">
        <f>Beneficiario!$B$9</f>
        <v>0</v>
      </c>
      <c r="Y16">
        <f>Beneficiario!$C$10</f>
        <v>0</v>
      </c>
      <c r="Z16" s="74">
        <f>Beneficiario!$J$10</f>
        <v>0</v>
      </c>
      <c r="AA16" t="str">
        <f>Beneficiario!$H$10</f>
        <v>RM</v>
      </c>
      <c r="AB16" s="74">
        <f>Beneficiario!$G$11</f>
        <v>0</v>
      </c>
      <c r="AC16" t="str">
        <f>IF(Beneficiario!$B$12=0, "", Beneficiario!$B$12)</f>
        <v/>
      </c>
      <c r="AD16" t="str">
        <f>IF(Beneficiario!$F$12=0, "", Beneficiario!$F$12)</f>
        <v/>
      </c>
      <c r="AE16">
        <f>Beneficiario!$C$16</f>
        <v>0</v>
      </c>
      <c r="AF16">
        <f>Beneficiario!$C$17</f>
        <v>0</v>
      </c>
      <c r="AG16" s="74">
        <f>Beneficiario!$C$18</f>
        <v>0</v>
      </c>
      <c r="AH16">
        <f>Beneficiario!$C$19</f>
        <v>0</v>
      </c>
      <c r="AI16" t="s">
        <v>290</v>
      </c>
      <c r="AJ16" t="str">
        <f>Beneficiario!$F$23</f>
        <v>C</v>
      </c>
      <c r="AK16" s="74">
        <f>'Erogatori (imprese) pag 1'!K16</f>
        <v>0</v>
      </c>
    </row>
    <row r="17" spans="1:37" x14ac:dyDescent="0.25">
      <c r="A17" t="s">
        <v>286</v>
      </c>
      <c r="B17">
        <v>14</v>
      </c>
      <c r="C17" t="str">
        <f>IF('Erogatori (imprese) pag 1'!B17=0,"", 'Erogatori (imprese) pag 1'!B17)</f>
        <v/>
      </c>
      <c r="J17" s="74">
        <f>'Erogatori (imprese) pag 1'!C17</f>
        <v>0</v>
      </c>
      <c r="K17" s="74">
        <f>'Erogatori (imprese) pag 1'!D17</f>
        <v>0</v>
      </c>
      <c r="L17" s="74">
        <f>'Erogatori (imprese) pag 1'!F17</f>
        <v>0</v>
      </c>
      <c r="M17" s="74">
        <f>'Erogatori (imprese) pag 1'!E17</f>
        <v>0</v>
      </c>
      <c r="N17" t="s">
        <v>37</v>
      </c>
      <c r="P17">
        <v>0</v>
      </c>
      <c r="Q17" s="80">
        <f>'Erogatori (imprese) pag 1'!G17</f>
        <v>0</v>
      </c>
      <c r="R17">
        <v>0</v>
      </c>
      <c r="S17" s="80">
        <f t="shared" si="0"/>
        <v>0</v>
      </c>
      <c r="T17">
        <v>0</v>
      </c>
      <c r="U17">
        <v>1</v>
      </c>
      <c r="V17">
        <v>0</v>
      </c>
      <c r="W17" s="74">
        <f>Beneficiario!$D$11</f>
        <v>0</v>
      </c>
      <c r="X17">
        <f>Beneficiario!$B$9</f>
        <v>0</v>
      </c>
      <c r="Y17">
        <f>Beneficiario!$C$10</f>
        <v>0</v>
      </c>
      <c r="Z17" s="74">
        <f>Beneficiario!$J$10</f>
        <v>0</v>
      </c>
      <c r="AA17" t="str">
        <f>Beneficiario!$H$10</f>
        <v>RM</v>
      </c>
      <c r="AB17" s="74">
        <f>Beneficiario!$G$11</f>
        <v>0</v>
      </c>
      <c r="AC17" t="str">
        <f>IF(Beneficiario!$B$12=0, "", Beneficiario!$B$12)</f>
        <v/>
      </c>
      <c r="AD17" t="str">
        <f>IF(Beneficiario!$F$12=0, "", Beneficiario!$F$12)</f>
        <v/>
      </c>
      <c r="AE17">
        <f>Beneficiario!$C$16</f>
        <v>0</v>
      </c>
      <c r="AF17">
        <f>Beneficiario!$C$17</f>
        <v>0</v>
      </c>
      <c r="AG17" s="74">
        <f>Beneficiario!$C$18</f>
        <v>0</v>
      </c>
      <c r="AH17">
        <f>Beneficiario!$C$19</f>
        <v>0</v>
      </c>
      <c r="AI17" t="s">
        <v>290</v>
      </c>
      <c r="AJ17" t="str">
        <f>Beneficiario!$F$23</f>
        <v>C</v>
      </c>
      <c r="AK17" s="74">
        <f>'Erogatori (imprese) pag 1'!K17</f>
        <v>0</v>
      </c>
    </row>
    <row r="18" spans="1:37" x14ac:dyDescent="0.25">
      <c r="A18" t="s">
        <v>286</v>
      </c>
      <c r="B18">
        <v>15</v>
      </c>
      <c r="C18" t="str">
        <f>IF('Erogatori (imprese) pag 1'!B18=0,"", 'Erogatori (imprese) pag 1'!B18)</f>
        <v/>
      </c>
      <c r="J18" s="74">
        <f>'Erogatori (imprese) pag 1'!C18</f>
        <v>0</v>
      </c>
      <c r="K18" s="74">
        <f>'Erogatori (imprese) pag 1'!D18</f>
        <v>0</v>
      </c>
      <c r="L18" s="74">
        <f>'Erogatori (imprese) pag 1'!F18</f>
        <v>0</v>
      </c>
      <c r="M18" s="74">
        <f>'Erogatori (imprese) pag 1'!E18</f>
        <v>0</v>
      </c>
      <c r="N18" t="s">
        <v>37</v>
      </c>
      <c r="P18">
        <v>0</v>
      </c>
      <c r="Q18" s="80">
        <f>'Erogatori (imprese) pag 1'!G18</f>
        <v>0</v>
      </c>
      <c r="R18">
        <v>0</v>
      </c>
      <c r="S18" s="80">
        <f t="shared" si="0"/>
        <v>0</v>
      </c>
      <c r="T18">
        <v>0</v>
      </c>
      <c r="U18">
        <v>1</v>
      </c>
      <c r="V18">
        <v>0</v>
      </c>
      <c r="W18" s="74">
        <f>Beneficiario!$D$11</f>
        <v>0</v>
      </c>
      <c r="X18">
        <f>Beneficiario!$B$9</f>
        <v>0</v>
      </c>
      <c r="Y18">
        <f>Beneficiario!$C$10</f>
        <v>0</v>
      </c>
      <c r="Z18" s="74">
        <f>Beneficiario!$J$10</f>
        <v>0</v>
      </c>
      <c r="AA18" t="str">
        <f>Beneficiario!$H$10</f>
        <v>RM</v>
      </c>
      <c r="AB18" s="74">
        <f>Beneficiario!$G$11</f>
        <v>0</v>
      </c>
      <c r="AC18" t="str">
        <f>IF(Beneficiario!$B$12=0, "", Beneficiario!$B$12)</f>
        <v/>
      </c>
      <c r="AD18" t="str">
        <f>IF(Beneficiario!$F$12=0, "", Beneficiario!$F$12)</f>
        <v/>
      </c>
      <c r="AE18">
        <f>Beneficiario!$C$16</f>
        <v>0</v>
      </c>
      <c r="AF18">
        <f>Beneficiario!$C$17</f>
        <v>0</v>
      </c>
      <c r="AG18" s="74">
        <f>Beneficiario!$C$18</f>
        <v>0</v>
      </c>
      <c r="AH18">
        <f>Beneficiario!$C$19</f>
        <v>0</v>
      </c>
      <c r="AI18" t="s">
        <v>290</v>
      </c>
      <c r="AJ18" t="str">
        <f>Beneficiario!$F$23</f>
        <v>C</v>
      </c>
      <c r="AK18" s="74">
        <f>'Erogatori (imprese) pag 1'!K18</f>
        <v>0</v>
      </c>
    </row>
    <row r="19" spans="1:37" x14ac:dyDescent="0.25">
      <c r="A19" t="s">
        <v>286</v>
      </c>
      <c r="B19">
        <v>16</v>
      </c>
      <c r="C19" t="str">
        <f>IF('Erogatori (imprese) pag 1'!B19=0,"", 'Erogatori (imprese) pag 1'!B19)</f>
        <v/>
      </c>
      <c r="J19" s="74">
        <f>'Erogatori (imprese) pag 1'!C19</f>
        <v>0</v>
      </c>
      <c r="K19" s="74">
        <f>'Erogatori (imprese) pag 1'!D19</f>
        <v>0</v>
      </c>
      <c r="L19" s="74">
        <f>'Erogatori (imprese) pag 1'!F19</f>
        <v>0</v>
      </c>
      <c r="M19" s="74">
        <f>'Erogatori (imprese) pag 1'!E19</f>
        <v>0</v>
      </c>
      <c r="N19" t="s">
        <v>37</v>
      </c>
      <c r="P19">
        <v>0</v>
      </c>
      <c r="Q19" s="80">
        <f>'Erogatori (imprese) pag 1'!G19</f>
        <v>0</v>
      </c>
      <c r="R19">
        <v>0</v>
      </c>
      <c r="S19" s="80">
        <f t="shared" si="0"/>
        <v>0</v>
      </c>
      <c r="T19">
        <v>0</v>
      </c>
      <c r="U19">
        <v>1</v>
      </c>
      <c r="V19">
        <v>0</v>
      </c>
      <c r="W19" s="74">
        <f>Beneficiario!$D$11</f>
        <v>0</v>
      </c>
      <c r="X19">
        <f>Beneficiario!$B$9</f>
        <v>0</v>
      </c>
      <c r="Y19">
        <f>Beneficiario!$C$10</f>
        <v>0</v>
      </c>
      <c r="Z19" s="74">
        <f>Beneficiario!$J$10</f>
        <v>0</v>
      </c>
      <c r="AA19" t="str">
        <f>Beneficiario!$H$10</f>
        <v>RM</v>
      </c>
      <c r="AB19" s="74">
        <f>Beneficiario!$G$11</f>
        <v>0</v>
      </c>
      <c r="AC19" t="str">
        <f>IF(Beneficiario!$B$12=0, "", Beneficiario!$B$12)</f>
        <v/>
      </c>
      <c r="AD19" t="str">
        <f>IF(Beneficiario!$F$12=0, "", Beneficiario!$F$12)</f>
        <v/>
      </c>
      <c r="AE19">
        <f>Beneficiario!$C$16</f>
        <v>0</v>
      </c>
      <c r="AF19">
        <f>Beneficiario!$C$17</f>
        <v>0</v>
      </c>
      <c r="AG19" s="74">
        <f>Beneficiario!$C$18</f>
        <v>0</v>
      </c>
      <c r="AH19">
        <f>Beneficiario!$C$19</f>
        <v>0</v>
      </c>
      <c r="AI19" t="s">
        <v>290</v>
      </c>
      <c r="AJ19" t="str">
        <f>Beneficiario!$F$23</f>
        <v>C</v>
      </c>
      <c r="AK19" s="74">
        <f>'Erogatori (imprese) pag 1'!K19</f>
        <v>0</v>
      </c>
    </row>
    <row r="20" spans="1:37" x14ac:dyDescent="0.25">
      <c r="A20" t="s">
        <v>286</v>
      </c>
      <c r="B20">
        <v>17</v>
      </c>
      <c r="C20" t="str">
        <f>IF('Erogatori (imprese) pag 1'!B20=0,"", 'Erogatori (imprese) pag 1'!B20)</f>
        <v/>
      </c>
      <c r="J20" s="74">
        <f>'Erogatori (imprese) pag 1'!C20</f>
        <v>0</v>
      </c>
      <c r="K20" s="74">
        <f>'Erogatori (imprese) pag 1'!D20</f>
        <v>0</v>
      </c>
      <c r="L20" s="74">
        <f>'Erogatori (imprese) pag 1'!F20</f>
        <v>0</v>
      </c>
      <c r="M20" s="74">
        <f>'Erogatori (imprese) pag 1'!E20</f>
        <v>0</v>
      </c>
      <c r="N20" t="s">
        <v>37</v>
      </c>
      <c r="P20">
        <v>0</v>
      </c>
      <c r="Q20" s="80">
        <f>'Erogatori (imprese) pag 1'!G20</f>
        <v>0</v>
      </c>
      <c r="R20">
        <v>0</v>
      </c>
      <c r="S20" s="80">
        <f t="shared" si="0"/>
        <v>0</v>
      </c>
      <c r="T20">
        <v>0</v>
      </c>
      <c r="U20">
        <v>1</v>
      </c>
      <c r="V20">
        <v>0</v>
      </c>
      <c r="W20" s="74">
        <f>Beneficiario!$D$11</f>
        <v>0</v>
      </c>
      <c r="X20">
        <f>Beneficiario!$B$9</f>
        <v>0</v>
      </c>
      <c r="Y20">
        <f>Beneficiario!$C$10</f>
        <v>0</v>
      </c>
      <c r="Z20" s="74">
        <f>Beneficiario!$J$10</f>
        <v>0</v>
      </c>
      <c r="AA20" t="str">
        <f>Beneficiario!$H$10</f>
        <v>RM</v>
      </c>
      <c r="AB20" s="74">
        <f>Beneficiario!$G$11</f>
        <v>0</v>
      </c>
      <c r="AC20" t="str">
        <f>IF(Beneficiario!$B$12=0, "", Beneficiario!$B$12)</f>
        <v/>
      </c>
      <c r="AD20" t="str">
        <f>IF(Beneficiario!$F$12=0, "", Beneficiario!$F$12)</f>
        <v/>
      </c>
      <c r="AE20">
        <f>Beneficiario!$C$16</f>
        <v>0</v>
      </c>
      <c r="AF20">
        <f>Beneficiario!$C$17</f>
        <v>0</v>
      </c>
      <c r="AG20" s="74">
        <f>Beneficiario!$C$18</f>
        <v>0</v>
      </c>
      <c r="AH20">
        <f>Beneficiario!$C$19</f>
        <v>0</v>
      </c>
      <c r="AI20" t="s">
        <v>290</v>
      </c>
      <c r="AJ20" t="str">
        <f>Beneficiario!$F$23</f>
        <v>C</v>
      </c>
      <c r="AK20" s="74">
        <f>'Erogatori (imprese) pag 1'!K20</f>
        <v>0</v>
      </c>
    </row>
    <row r="21" spans="1:37" x14ac:dyDescent="0.25">
      <c r="A21" t="s">
        <v>286</v>
      </c>
      <c r="B21">
        <v>18</v>
      </c>
      <c r="C21" t="str">
        <f>IF('Erogatori (imprese) pag 1'!B21=0,"", 'Erogatori (imprese) pag 1'!B21)</f>
        <v/>
      </c>
      <c r="J21" s="74">
        <f>'Erogatori (imprese) pag 1'!C21</f>
        <v>0</v>
      </c>
      <c r="K21" s="74">
        <f>'Erogatori (imprese) pag 1'!D21</f>
        <v>0</v>
      </c>
      <c r="L21" s="74">
        <f>'Erogatori (imprese) pag 1'!F21</f>
        <v>0</v>
      </c>
      <c r="M21" s="74">
        <f>'Erogatori (imprese) pag 1'!E21</f>
        <v>0</v>
      </c>
      <c r="N21" t="s">
        <v>37</v>
      </c>
      <c r="P21">
        <v>0</v>
      </c>
      <c r="Q21" s="80">
        <f>'Erogatori (imprese) pag 1'!G21</f>
        <v>0</v>
      </c>
      <c r="R21">
        <v>0</v>
      </c>
      <c r="S21" s="80">
        <f t="shared" si="0"/>
        <v>0</v>
      </c>
      <c r="T21">
        <v>0</v>
      </c>
      <c r="U21">
        <v>1</v>
      </c>
      <c r="V21">
        <v>0</v>
      </c>
      <c r="W21" s="74">
        <f>Beneficiario!$D$11</f>
        <v>0</v>
      </c>
      <c r="X21">
        <f>Beneficiario!$B$9</f>
        <v>0</v>
      </c>
      <c r="Y21">
        <f>Beneficiario!$C$10</f>
        <v>0</v>
      </c>
      <c r="Z21" s="74">
        <f>Beneficiario!$J$10</f>
        <v>0</v>
      </c>
      <c r="AA21" t="str">
        <f>Beneficiario!$H$10</f>
        <v>RM</v>
      </c>
      <c r="AB21" s="74">
        <f>Beneficiario!$G$11</f>
        <v>0</v>
      </c>
      <c r="AC21" t="str">
        <f>IF(Beneficiario!$B$12=0, "", Beneficiario!$B$12)</f>
        <v/>
      </c>
      <c r="AD21" t="str">
        <f>IF(Beneficiario!$F$12=0, "", Beneficiario!$F$12)</f>
        <v/>
      </c>
      <c r="AE21">
        <f>Beneficiario!$C$16</f>
        <v>0</v>
      </c>
      <c r="AF21">
        <f>Beneficiario!$C$17</f>
        <v>0</v>
      </c>
      <c r="AG21" s="74">
        <f>Beneficiario!$C$18</f>
        <v>0</v>
      </c>
      <c r="AH21">
        <f>Beneficiario!$C$19</f>
        <v>0</v>
      </c>
      <c r="AI21" t="s">
        <v>290</v>
      </c>
      <c r="AJ21" t="str">
        <f>Beneficiario!$F$23</f>
        <v>C</v>
      </c>
      <c r="AK21" s="74">
        <f>'Erogatori (imprese) pag 1'!K21</f>
        <v>0</v>
      </c>
    </row>
    <row r="22" spans="1:37" x14ac:dyDescent="0.25">
      <c r="A22" t="s">
        <v>286</v>
      </c>
      <c r="B22">
        <v>19</v>
      </c>
      <c r="C22" t="str">
        <f>IF('Erogatori (imprese) pag 1'!B22=0,"", 'Erogatori (imprese) pag 1'!B22)</f>
        <v/>
      </c>
      <c r="J22" s="74">
        <f>'Erogatori (imprese) pag 1'!C22</f>
        <v>0</v>
      </c>
      <c r="K22" s="74">
        <f>'Erogatori (imprese) pag 1'!D22</f>
        <v>0</v>
      </c>
      <c r="L22" s="74">
        <f>'Erogatori (imprese) pag 1'!F22</f>
        <v>0</v>
      </c>
      <c r="M22" s="74">
        <f>'Erogatori (imprese) pag 1'!E22</f>
        <v>0</v>
      </c>
      <c r="N22" t="s">
        <v>37</v>
      </c>
      <c r="P22">
        <v>0</v>
      </c>
      <c r="Q22" s="80">
        <f>'Erogatori (imprese) pag 1'!G22</f>
        <v>0</v>
      </c>
      <c r="R22">
        <v>0</v>
      </c>
      <c r="S22" s="80">
        <f t="shared" si="0"/>
        <v>0</v>
      </c>
      <c r="T22">
        <v>0</v>
      </c>
      <c r="U22">
        <v>1</v>
      </c>
      <c r="V22">
        <v>0</v>
      </c>
      <c r="W22" s="74">
        <f>Beneficiario!$D$11</f>
        <v>0</v>
      </c>
      <c r="X22">
        <f>Beneficiario!$B$9</f>
        <v>0</v>
      </c>
      <c r="Y22">
        <f>Beneficiario!$C$10</f>
        <v>0</v>
      </c>
      <c r="Z22" s="74">
        <f>Beneficiario!$J$10</f>
        <v>0</v>
      </c>
      <c r="AA22" t="str">
        <f>Beneficiario!$H$10</f>
        <v>RM</v>
      </c>
      <c r="AB22" s="74">
        <f>Beneficiario!$G$11</f>
        <v>0</v>
      </c>
      <c r="AC22" t="str">
        <f>IF(Beneficiario!$B$12=0, "", Beneficiario!$B$12)</f>
        <v/>
      </c>
      <c r="AD22" t="str">
        <f>IF(Beneficiario!$F$12=0, "", Beneficiario!$F$12)</f>
        <v/>
      </c>
      <c r="AE22">
        <f>Beneficiario!$C$16</f>
        <v>0</v>
      </c>
      <c r="AF22">
        <f>Beneficiario!$C$17</f>
        <v>0</v>
      </c>
      <c r="AG22" s="74">
        <f>Beneficiario!$C$18</f>
        <v>0</v>
      </c>
      <c r="AH22">
        <f>Beneficiario!$C$19</f>
        <v>0</v>
      </c>
      <c r="AI22" t="s">
        <v>290</v>
      </c>
      <c r="AJ22" t="str">
        <f>Beneficiario!$F$23</f>
        <v>C</v>
      </c>
      <c r="AK22" s="74">
        <f>'Erogatori (imprese) pag 1'!K22</f>
        <v>0</v>
      </c>
    </row>
    <row r="23" spans="1:37" x14ac:dyDescent="0.25">
      <c r="A23" t="s">
        <v>286</v>
      </c>
      <c r="B23">
        <v>20</v>
      </c>
      <c r="C23" t="str">
        <f>IF('Erogatori (imprese) pag 1'!B23=0,"", 'Erogatori (imprese) pag 1'!B23)</f>
        <v/>
      </c>
      <c r="J23" s="74">
        <f>'Erogatori (imprese) pag 1'!C23</f>
        <v>0</v>
      </c>
      <c r="K23" s="74">
        <f>'Erogatori (imprese) pag 1'!D23</f>
        <v>0</v>
      </c>
      <c r="L23" s="74">
        <f>'Erogatori (imprese) pag 1'!F23</f>
        <v>0</v>
      </c>
      <c r="M23" s="74">
        <f>'Erogatori (imprese) pag 1'!E23</f>
        <v>0</v>
      </c>
      <c r="N23" t="s">
        <v>37</v>
      </c>
      <c r="P23">
        <v>0</v>
      </c>
      <c r="Q23" s="80">
        <f>'Erogatori (imprese) pag 1'!G23</f>
        <v>0</v>
      </c>
      <c r="R23">
        <v>0</v>
      </c>
      <c r="S23" s="80">
        <f t="shared" si="0"/>
        <v>0</v>
      </c>
      <c r="T23">
        <v>0</v>
      </c>
      <c r="U23">
        <v>1</v>
      </c>
      <c r="V23">
        <v>0</v>
      </c>
      <c r="W23" s="74">
        <f>Beneficiario!$D$11</f>
        <v>0</v>
      </c>
      <c r="X23">
        <f>Beneficiario!$B$9</f>
        <v>0</v>
      </c>
      <c r="Y23">
        <f>Beneficiario!$C$10</f>
        <v>0</v>
      </c>
      <c r="Z23" s="74">
        <f>Beneficiario!$J$10</f>
        <v>0</v>
      </c>
      <c r="AA23" t="str">
        <f>Beneficiario!$H$10</f>
        <v>RM</v>
      </c>
      <c r="AB23" s="74">
        <f>Beneficiario!$G$11</f>
        <v>0</v>
      </c>
      <c r="AC23" t="str">
        <f>IF(Beneficiario!$B$12=0, "", Beneficiario!$B$12)</f>
        <v/>
      </c>
      <c r="AD23" t="str">
        <f>IF(Beneficiario!$F$12=0, "", Beneficiario!$F$12)</f>
        <v/>
      </c>
      <c r="AE23">
        <f>Beneficiario!$C$16</f>
        <v>0</v>
      </c>
      <c r="AF23">
        <f>Beneficiario!$C$17</f>
        <v>0</v>
      </c>
      <c r="AG23" s="74">
        <f>Beneficiario!$C$18</f>
        <v>0</v>
      </c>
      <c r="AH23">
        <f>Beneficiario!$C$19</f>
        <v>0</v>
      </c>
      <c r="AI23" t="s">
        <v>290</v>
      </c>
      <c r="AJ23" t="str">
        <f>Beneficiario!$F$23</f>
        <v>C</v>
      </c>
      <c r="AK23" s="74">
        <f>'Erogatori (imprese) pag 1'!K23</f>
        <v>0</v>
      </c>
    </row>
    <row r="24" spans="1:37" x14ac:dyDescent="0.25">
      <c r="A24" t="s">
        <v>286</v>
      </c>
      <c r="B24">
        <v>21</v>
      </c>
      <c r="C24" t="str">
        <f>IF('Erogatori (imprese) pag 1'!B24=0,"", 'Erogatori (imprese) pag 1'!B24)</f>
        <v/>
      </c>
      <c r="J24" s="74">
        <f>'Erogatori (imprese) pag 1'!C24</f>
        <v>0</v>
      </c>
      <c r="K24" s="74">
        <f>'Erogatori (imprese) pag 1'!D24</f>
        <v>0</v>
      </c>
      <c r="L24" s="74">
        <f>'Erogatori (imprese) pag 1'!F24</f>
        <v>0</v>
      </c>
      <c r="M24" s="74">
        <f>'Erogatori (imprese) pag 1'!E24</f>
        <v>0</v>
      </c>
      <c r="N24" t="s">
        <v>37</v>
      </c>
      <c r="P24">
        <v>0</v>
      </c>
      <c r="Q24" s="80">
        <f>'Erogatori (imprese) pag 1'!G24</f>
        <v>0</v>
      </c>
      <c r="R24">
        <v>0</v>
      </c>
      <c r="S24" s="80">
        <f t="shared" si="0"/>
        <v>0</v>
      </c>
      <c r="T24">
        <v>0</v>
      </c>
      <c r="U24">
        <v>1</v>
      </c>
      <c r="V24">
        <v>0</v>
      </c>
      <c r="W24" s="74">
        <f>Beneficiario!$D$11</f>
        <v>0</v>
      </c>
      <c r="X24">
        <f>Beneficiario!$B$9</f>
        <v>0</v>
      </c>
      <c r="Y24">
        <f>Beneficiario!$C$10</f>
        <v>0</v>
      </c>
      <c r="Z24" s="74">
        <f>Beneficiario!$J$10</f>
        <v>0</v>
      </c>
      <c r="AA24" t="str">
        <f>Beneficiario!$H$10</f>
        <v>RM</v>
      </c>
      <c r="AB24" s="74">
        <f>Beneficiario!$G$11</f>
        <v>0</v>
      </c>
      <c r="AC24" t="str">
        <f>IF(Beneficiario!$B$12=0, "", Beneficiario!$B$12)</f>
        <v/>
      </c>
      <c r="AD24" t="str">
        <f>IF(Beneficiario!$F$12=0, "", Beneficiario!$F$12)</f>
        <v/>
      </c>
      <c r="AE24">
        <f>Beneficiario!$C$16</f>
        <v>0</v>
      </c>
      <c r="AF24">
        <f>Beneficiario!$C$17</f>
        <v>0</v>
      </c>
      <c r="AG24" s="74">
        <f>Beneficiario!$C$18</f>
        <v>0</v>
      </c>
      <c r="AH24">
        <f>Beneficiario!$C$19</f>
        <v>0</v>
      </c>
      <c r="AI24" t="s">
        <v>290</v>
      </c>
      <c r="AJ24" t="str">
        <f>Beneficiario!$F$23</f>
        <v>C</v>
      </c>
      <c r="AK24" s="74">
        <f>'Erogatori (imprese) pag 1'!K24</f>
        <v>0</v>
      </c>
    </row>
    <row r="25" spans="1:37" x14ac:dyDescent="0.25">
      <c r="A25" t="s">
        <v>286</v>
      </c>
      <c r="B25">
        <v>22</v>
      </c>
      <c r="C25" t="str">
        <f>IF('Erogatori (imprese) pag 1'!B25=0,"", 'Erogatori (imprese) pag 1'!B25)</f>
        <v/>
      </c>
      <c r="J25" s="74">
        <f>'Erogatori (imprese) pag 1'!C25</f>
        <v>0</v>
      </c>
      <c r="K25" s="74">
        <f>'Erogatori (imprese) pag 1'!D25</f>
        <v>0</v>
      </c>
      <c r="L25" s="74">
        <f>'Erogatori (imprese) pag 1'!F25</f>
        <v>0</v>
      </c>
      <c r="M25" s="74">
        <f>'Erogatori (imprese) pag 1'!E25</f>
        <v>0</v>
      </c>
      <c r="N25" t="s">
        <v>37</v>
      </c>
      <c r="P25">
        <v>0</v>
      </c>
      <c r="Q25" s="80">
        <f>'Erogatori (imprese) pag 1'!G25</f>
        <v>0</v>
      </c>
      <c r="R25">
        <v>0</v>
      </c>
      <c r="S25" s="80">
        <f t="shared" si="0"/>
        <v>0</v>
      </c>
      <c r="T25">
        <v>0</v>
      </c>
      <c r="U25">
        <v>1</v>
      </c>
      <c r="V25">
        <v>0</v>
      </c>
      <c r="W25" s="74">
        <f>Beneficiario!$D$11</f>
        <v>0</v>
      </c>
      <c r="X25">
        <f>Beneficiario!$B$9</f>
        <v>0</v>
      </c>
      <c r="Y25">
        <f>Beneficiario!$C$10</f>
        <v>0</v>
      </c>
      <c r="Z25" s="74">
        <f>Beneficiario!$J$10</f>
        <v>0</v>
      </c>
      <c r="AA25" t="str">
        <f>Beneficiario!$H$10</f>
        <v>RM</v>
      </c>
      <c r="AB25" s="74">
        <f>Beneficiario!$G$11</f>
        <v>0</v>
      </c>
      <c r="AC25" t="str">
        <f>IF(Beneficiario!$B$12=0, "", Beneficiario!$B$12)</f>
        <v/>
      </c>
      <c r="AD25" t="str">
        <f>IF(Beneficiario!$F$12=0, "", Beneficiario!$F$12)</f>
        <v/>
      </c>
      <c r="AE25">
        <f>Beneficiario!$C$16</f>
        <v>0</v>
      </c>
      <c r="AF25">
        <f>Beneficiario!$C$17</f>
        <v>0</v>
      </c>
      <c r="AG25" s="74">
        <f>Beneficiario!$C$18</f>
        <v>0</v>
      </c>
      <c r="AH25">
        <f>Beneficiario!$C$19</f>
        <v>0</v>
      </c>
      <c r="AI25" t="s">
        <v>290</v>
      </c>
      <c r="AJ25" t="str">
        <f>Beneficiario!$F$23</f>
        <v>C</v>
      </c>
      <c r="AK25" s="74">
        <f>'Erogatori (imprese) pag 1'!K25</f>
        <v>0</v>
      </c>
    </row>
    <row r="26" spans="1:37" x14ac:dyDescent="0.25">
      <c r="A26" t="s">
        <v>286</v>
      </c>
      <c r="B26">
        <v>23</v>
      </c>
      <c r="C26" t="str">
        <f>IF('Erogatori (imprese) pag 1'!B26=0,"", 'Erogatori (imprese) pag 1'!B26)</f>
        <v/>
      </c>
      <c r="J26" s="74">
        <f>'Erogatori (imprese) pag 1'!C26</f>
        <v>0</v>
      </c>
      <c r="K26" s="74">
        <f>'Erogatori (imprese) pag 1'!D26</f>
        <v>0</v>
      </c>
      <c r="L26" s="74">
        <f>'Erogatori (imprese) pag 1'!F26</f>
        <v>0</v>
      </c>
      <c r="M26" s="74">
        <f>'Erogatori (imprese) pag 1'!E26</f>
        <v>0</v>
      </c>
      <c r="N26" t="s">
        <v>37</v>
      </c>
      <c r="P26">
        <v>0</v>
      </c>
      <c r="Q26" s="80">
        <f>'Erogatori (imprese) pag 1'!G26</f>
        <v>0</v>
      </c>
      <c r="R26">
        <v>0</v>
      </c>
      <c r="S26" s="80">
        <f t="shared" si="0"/>
        <v>0</v>
      </c>
      <c r="T26">
        <v>0</v>
      </c>
      <c r="U26">
        <v>1</v>
      </c>
      <c r="V26">
        <v>0</v>
      </c>
      <c r="W26" s="74">
        <f>Beneficiario!$D$11</f>
        <v>0</v>
      </c>
      <c r="X26">
        <f>Beneficiario!$B$9</f>
        <v>0</v>
      </c>
      <c r="Y26">
        <f>Beneficiario!$C$10</f>
        <v>0</v>
      </c>
      <c r="Z26" s="74">
        <f>Beneficiario!$J$10</f>
        <v>0</v>
      </c>
      <c r="AA26" t="str">
        <f>Beneficiario!$H$10</f>
        <v>RM</v>
      </c>
      <c r="AB26" s="74">
        <f>Beneficiario!$G$11</f>
        <v>0</v>
      </c>
      <c r="AC26" t="str">
        <f>IF(Beneficiario!$B$12=0, "", Beneficiario!$B$12)</f>
        <v/>
      </c>
      <c r="AD26" t="str">
        <f>IF(Beneficiario!$F$12=0, "", Beneficiario!$F$12)</f>
        <v/>
      </c>
      <c r="AE26">
        <f>Beneficiario!$C$16</f>
        <v>0</v>
      </c>
      <c r="AF26">
        <f>Beneficiario!$C$17</f>
        <v>0</v>
      </c>
      <c r="AG26" s="74">
        <f>Beneficiario!$C$18</f>
        <v>0</v>
      </c>
      <c r="AH26">
        <f>Beneficiario!$C$19</f>
        <v>0</v>
      </c>
      <c r="AI26" t="s">
        <v>290</v>
      </c>
      <c r="AJ26" t="str">
        <f>Beneficiario!$F$23</f>
        <v>C</v>
      </c>
      <c r="AK26" s="74">
        <f>'Erogatori (imprese) pag 1'!K26</f>
        <v>0</v>
      </c>
    </row>
    <row r="27" spans="1:37" x14ac:dyDescent="0.25">
      <c r="A27" t="s">
        <v>286</v>
      </c>
      <c r="B27">
        <v>24</v>
      </c>
      <c r="C27" t="str">
        <f>IF('Erogatori (imprese) pag 1'!B27=0,"", 'Erogatori (imprese) pag 1'!B27)</f>
        <v/>
      </c>
      <c r="J27" s="74">
        <f>'Erogatori (imprese) pag 1'!C27</f>
        <v>0</v>
      </c>
      <c r="K27" s="74">
        <f>'Erogatori (imprese) pag 1'!D27</f>
        <v>0</v>
      </c>
      <c r="L27" s="74">
        <f>'Erogatori (imprese) pag 1'!F27</f>
        <v>0</v>
      </c>
      <c r="M27" s="74">
        <f>'Erogatori (imprese) pag 1'!E27</f>
        <v>0</v>
      </c>
      <c r="N27" t="s">
        <v>37</v>
      </c>
      <c r="P27">
        <v>0</v>
      </c>
      <c r="Q27" s="80">
        <f>'Erogatori (imprese) pag 1'!G27</f>
        <v>0</v>
      </c>
      <c r="R27">
        <v>0</v>
      </c>
      <c r="S27" s="80">
        <f t="shared" si="0"/>
        <v>0</v>
      </c>
      <c r="T27">
        <v>0</v>
      </c>
      <c r="U27">
        <v>1</v>
      </c>
      <c r="V27">
        <v>0</v>
      </c>
      <c r="W27" s="74">
        <f>Beneficiario!$D$11</f>
        <v>0</v>
      </c>
      <c r="X27">
        <f>Beneficiario!$B$9</f>
        <v>0</v>
      </c>
      <c r="Y27">
        <f>Beneficiario!$C$10</f>
        <v>0</v>
      </c>
      <c r="Z27" s="74">
        <f>Beneficiario!$J$10</f>
        <v>0</v>
      </c>
      <c r="AA27" t="str">
        <f>Beneficiario!$H$10</f>
        <v>RM</v>
      </c>
      <c r="AB27" s="74">
        <f>Beneficiario!$G$11</f>
        <v>0</v>
      </c>
      <c r="AC27" t="str">
        <f>IF(Beneficiario!$B$12=0, "", Beneficiario!$B$12)</f>
        <v/>
      </c>
      <c r="AD27" t="str">
        <f>IF(Beneficiario!$F$12=0, "", Beneficiario!$F$12)</f>
        <v/>
      </c>
      <c r="AE27">
        <f>Beneficiario!$C$16</f>
        <v>0</v>
      </c>
      <c r="AF27">
        <f>Beneficiario!$C$17</f>
        <v>0</v>
      </c>
      <c r="AG27" s="74">
        <f>Beneficiario!$C$18</f>
        <v>0</v>
      </c>
      <c r="AH27">
        <f>Beneficiario!$C$19</f>
        <v>0</v>
      </c>
      <c r="AI27" t="s">
        <v>290</v>
      </c>
      <c r="AJ27" t="str">
        <f>Beneficiario!$F$23</f>
        <v>C</v>
      </c>
      <c r="AK27" s="74">
        <f>'Erogatori (imprese) pag 1'!K27</f>
        <v>0</v>
      </c>
    </row>
    <row r="28" spans="1:37" x14ac:dyDescent="0.25">
      <c r="A28" t="s">
        <v>286</v>
      </c>
      <c r="B28">
        <v>25</v>
      </c>
      <c r="C28" t="str">
        <f>IF('Erogatori (imprese) pag 1'!B28=0,"", 'Erogatori (imprese) pag 1'!B28)</f>
        <v/>
      </c>
      <c r="J28" s="74">
        <f>'Erogatori (imprese) pag 1'!C28</f>
        <v>0</v>
      </c>
      <c r="K28" s="74">
        <f>'Erogatori (imprese) pag 1'!D28</f>
        <v>0</v>
      </c>
      <c r="L28" s="74">
        <f>'Erogatori (imprese) pag 1'!F28</f>
        <v>0</v>
      </c>
      <c r="M28" s="74">
        <f>'Erogatori (imprese) pag 1'!E28</f>
        <v>0</v>
      </c>
      <c r="N28" t="s">
        <v>37</v>
      </c>
      <c r="P28">
        <v>0</v>
      </c>
      <c r="Q28" s="80">
        <f>'Erogatori (imprese) pag 1'!G28</f>
        <v>0</v>
      </c>
      <c r="R28">
        <v>0</v>
      </c>
      <c r="S28" s="80">
        <f t="shared" si="0"/>
        <v>0</v>
      </c>
      <c r="T28">
        <v>0</v>
      </c>
      <c r="U28">
        <v>1</v>
      </c>
      <c r="V28">
        <v>0</v>
      </c>
      <c r="W28" s="74">
        <f>Beneficiario!$D$11</f>
        <v>0</v>
      </c>
      <c r="X28">
        <f>Beneficiario!$B$9</f>
        <v>0</v>
      </c>
      <c r="Y28">
        <f>Beneficiario!$C$10</f>
        <v>0</v>
      </c>
      <c r="Z28" s="74">
        <f>Beneficiario!$J$10</f>
        <v>0</v>
      </c>
      <c r="AA28" t="str">
        <f>Beneficiario!$H$10</f>
        <v>RM</v>
      </c>
      <c r="AB28" s="74">
        <f>Beneficiario!$G$11</f>
        <v>0</v>
      </c>
      <c r="AC28" t="str">
        <f>IF(Beneficiario!$B$12=0, "", Beneficiario!$B$12)</f>
        <v/>
      </c>
      <c r="AD28" t="str">
        <f>IF(Beneficiario!$F$12=0, "", Beneficiario!$F$12)</f>
        <v/>
      </c>
      <c r="AE28">
        <f>Beneficiario!$C$16</f>
        <v>0</v>
      </c>
      <c r="AF28">
        <f>Beneficiario!$C$17</f>
        <v>0</v>
      </c>
      <c r="AG28" s="74">
        <f>Beneficiario!$C$18</f>
        <v>0</v>
      </c>
      <c r="AH28">
        <f>Beneficiario!$C$19</f>
        <v>0</v>
      </c>
      <c r="AI28" t="s">
        <v>290</v>
      </c>
      <c r="AJ28" t="str">
        <f>Beneficiario!$F$23</f>
        <v>C</v>
      </c>
      <c r="AK28" s="74">
        <f>'Erogatori (imprese) pag 1'!K28</f>
        <v>0</v>
      </c>
    </row>
    <row r="29" spans="1:37" x14ac:dyDescent="0.25">
      <c r="A29" s="79" t="s">
        <v>286</v>
      </c>
      <c r="B29">
        <v>26</v>
      </c>
      <c r="C29" t="str">
        <f>IF('Erogatori (imprese) pag 2'!B4=0,"", 'Erogatori (imprese) pag 2'!B4)</f>
        <v/>
      </c>
      <c r="J29" s="74">
        <f>'Erogatori (imprese) pag 2'!C4</f>
        <v>0</v>
      </c>
      <c r="K29" s="74">
        <f>'Erogatori (imprese) pag 2'!D4</f>
        <v>0</v>
      </c>
      <c r="L29" s="74">
        <f>'Erogatori (imprese) pag 2'!F4</f>
        <v>0</v>
      </c>
      <c r="M29" s="74">
        <f>'Erogatori (imprese) pag 2'!E4</f>
        <v>0</v>
      </c>
      <c r="N29" t="s">
        <v>37</v>
      </c>
      <c r="P29">
        <v>0</v>
      </c>
      <c r="Q29" s="80">
        <f>'Erogatori (imprese) pag 2'!G4</f>
        <v>0</v>
      </c>
      <c r="R29">
        <v>0</v>
      </c>
      <c r="S29" s="80">
        <f t="shared" si="0"/>
        <v>0</v>
      </c>
      <c r="T29">
        <v>0</v>
      </c>
      <c r="U29">
        <v>1</v>
      </c>
      <c r="V29">
        <v>0</v>
      </c>
      <c r="W29" s="74">
        <f>Beneficiario!$D$11</f>
        <v>0</v>
      </c>
      <c r="X29">
        <f>Beneficiario!$B$9</f>
        <v>0</v>
      </c>
      <c r="Y29">
        <f>Beneficiario!$C$10</f>
        <v>0</v>
      </c>
      <c r="Z29" s="74">
        <f>Beneficiario!$J$10</f>
        <v>0</v>
      </c>
      <c r="AA29" t="str">
        <f>Beneficiario!$H$10</f>
        <v>RM</v>
      </c>
      <c r="AB29" s="74">
        <f>Beneficiario!$G$11</f>
        <v>0</v>
      </c>
      <c r="AC29" t="str">
        <f>IF(Beneficiario!$B$12=0, "", Beneficiario!$B$12)</f>
        <v/>
      </c>
      <c r="AD29" t="str">
        <f>IF(Beneficiario!$F$12=0, "", Beneficiario!$F$12)</f>
        <v/>
      </c>
      <c r="AE29">
        <f>Beneficiario!$C$16</f>
        <v>0</v>
      </c>
      <c r="AF29">
        <f>Beneficiario!$C$17</f>
        <v>0</v>
      </c>
      <c r="AG29" s="74">
        <f>Beneficiario!$C$18</f>
        <v>0</v>
      </c>
      <c r="AH29">
        <f>Beneficiario!$C$19</f>
        <v>0</v>
      </c>
      <c r="AI29" t="s">
        <v>290</v>
      </c>
      <c r="AJ29" t="str">
        <f>Beneficiario!$F$23</f>
        <v>C</v>
      </c>
      <c r="AK29" s="74">
        <f>'Erogatori (imprese) pag 2'!K4</f>
        <v>0</v>
      </c>
    </row>
    <row r="30" spans="1:37" x14ac:dyDescent="0.25">
      <c r="A30" s="79" t="s">
        <v>286</v>
      </c>
      <c r="B30">
        <v>27</v>
      </c>
      <c r="C30" t="str">
        <f>IF('Erogatori (imprese) pag 2'!B5=0,"", 'Erogatori (imprese) pag 2'!B5)</f>
        <v/>
      </c>
      <c r="J30" s="74">
        <f>'Erogatori (imprese) pag 2'!C5</f>
        <v>0</v>
      </c>
      <c r="K30" s="74">
        <f>'Erogatori (imprese) pag 2'!D5</f>
        <v>0</v>
      </c>
      <c r="L30" s="74">
        <f>'Erogatori (imprese) pag 2'!F5</f>
        <v>0</v>
      </c>
      <c r="M30" s="74">
        <f>'Erogatori (imprese) pag 2'!E5</f>
        <v>0</v>
      </c>
      <c r="N30" t="s">
        <v>37</v>
      </c>
      <c r="P30">
        <v>0</v>
      </c>
      <c r="Q30" s="80">
        <f>'Erogatori (imprese) pag 2'!G5</f>
        <v>0</v>
      </c>
      <c r="R30">
        <v>0</v>
      </c>
      <c r="S30" s="80">
        <f t="shared" si="0"/>
        <v>0</v>
      </c>
      <c r="T30">
        <v>0</v>
      </c>
      <c r="U30">
        <v>1</v>
      </c>
      <c r="V30">
        <v>0</v>
      </c>
      <c r="W30" s="74">
        <f>Beneficiario!$D$11</f>
        <v>0</v>
      </c>
      <c r="X30">
        <f>Beneficiario!$B$9</f>
        <v>0</v>
      </c>
      <c r="Y30">
        <f>Beneficiario!$C$10</f>
        <v>0</v>
      </c>
      <c r="Z30" s="74">
        <f>Beneficiario!$J$10</f>
        <v>0</v>
      </c>
      <c r="AA30" t="str">
        <f>Beneficiario!$H$10</f>
        <v>RM</v>
      </c>
      <c r="AB30" s="74">
        <f>Beneficiario!$G$11</f>
        <v>0</v>
      </c>
      <c r="AC30" t="str">
        <f>IF(Beneficiario!$B$12=0, "", Beneficiario!$B$12)</f>
        <v/>
      </c>
      <c r="AD30" t="str">
        <f>IF(Beneficiario!$F$12=0, "", Beneficiario!$F$12)</f>
        <v/>
      </c>
      <c r="AE30">
        <f>Beneficiario!$C$16</f>
        <v>0</v>
      </c>
      <c r="AF30">
        <f>Beneficiario!$C$17</f>
        <v>0</v>
      </c>
      <c r="AG30" s="74">
        <f>Beneficiario!$C$18</f>
        <v>0</v>
      </c>
      <c r="AH30">
        <f>Beneficiario!$C$19</f>
        <v>0</v>
      </c>
      <c r="AI30" t="s">
        <v>290</v>
      </c>
      <c r="AJ30" t="str">
        <f>Beneficiario!$F$23</f>
        <v>C</v>
      </c>
      <c r="AK30" s="74">
        <f>'Erogatori (imprese) pag 2'!K5</f>
        <v>0</v>
      </c>
    </row>
    <row r="31" spans="1:37" x14ac:dyDescent="0.25">
      <c r="A31" s="79" t="s">
        <v>286</v>
      </c>
      <c r="B31">
        <v>28</v>
      </c>
      <c r="C31" t="str">
        <f>IF('Erogatori (imprese) pag 2'!B6=0,"", 'Erogatori (imprese) pag 2'!B6)</f>
        <v/>
      </c>
      <c r="J31" s="74">
        <f>'Erogatori (imprese) pag 2'!C6</f>
        <v>0</v>
      </c>
      <c r="K31" s="74">
        <f>'Erogatori (imprese) pag 2'!D6</f>
        <v>0</v>
      </c>
      <c r="L31" s="74">
        <f>'Erogatori (imprese) pag 2'!F6</f>
        <v>0</v>
      </c>
      <c r="M31" s="74">
        <f>'Erogatori (imprese) pag 2'!E6</f>
        <v>0</v>
      </c>
      <c r="N31" t="s">
        <v>37</v>
      </c>
      <c r="P31">
        <v>0</v>
      </c>
      <c r="Q31" s="80">
        <f>'Erogatori (imprese) pag 2'!G6</f>
        <v>0</v>
      </c>
      <c r="R31">
        <v>0</v>
      </c>
      <c r="S31" s="80">
        <f t="shared" si="0"/>
        <v>0</v>
      </c>
      <c r="T31">
        <v>0</v>
      </c>
      <c r="U31">
        <v>1</v>
      </c>
      <c r="V31">
        <v>0</v>
      </c>
      <c r="W31" s="74">
        <f>Beneficiario!$D$11</f>
        <v>0</v>
      </c>
      <c r="X31">
        <f>Beneficiario!$B$9</f>
        <v>0</v>
      </c>
      <c r="Y31">
        <f>Beneficiario!$C$10</f>
        <v>0</v>
      </c>
      <c r="Z31" s="74">
        <f>Beneficiario!$J$10</f>
        <v>0</v>
      </c>
      <c r="AA31" t="str">
        <f>Beneficiario!$H$10</f>
        <v>RM</v>
      </c>
      <c r="AB31" s="74">
        <f>Beneficiario!$G$11</f>
        <v>0</v>
      </c>
      <c r="AC31" t="str">
        <f>IF(Beneficiario!$B$12=0, "", Beneficiario!$B$12)</f>
        <v/>
      </c>
      <c r="AD31" t="str">
        <f>IF(Beneficiario!$F$12=0, "", Beneficiario!$F$12)</f>
        <v/>
      </c>
      <c r="AE31">
        <f>Beneficiario!$C$16</f>
        <v>0</v>
      </c>
      <c r="AF31">
        <f>Beneficiario!$C$17</f>
        <v>0</v>
      </c>
      <c r="AG31" s="74">
        <f>Beneficiario!$C$18</f>
        <v>0</v>
      </c>
      <c r="AH31">
        <f>Beneficiario!$C$19</f>
        <v>0</v>
      </c>
      <c r="AI31" t="s">
        <v>290</v>
      </c>
      <c r="AJ31" t="str">
        <f>Beneficiario!$F$23</f>
        <v>C</v>
      </c>
      <c r="AK31" s="74">
        <f>'Erogatori (imprese) pag 2'!K6</f>
        <v>0</v>
      </c>
    </row>
    <row r="32" spans="1:37" x14ac:dyDescent="0.25">
      <c r="A32" s="79" t="s">
        <v>286</v>
      </c>
      <c r="B32">
        <v>29</v>
      </c>
      <c r="C32" t="str">
        <f>IF('Erogatori (imprese) pag 2'!B7=0,"", 'Erogatori (imprese) pag 2'!B7)</f>
        <v/>
      </c>
      <c r="J32" s="74">
        <f>'Erogatori (imprese) pag 2'!C7</f>
        <v>0</v>
      </c>
      <c r="K32" s="74">
        <f>'Erogatori (imprese) pag 2'!D7</f>
        <v>0</v>
      </c>
      <c r="L32" s="74">
        <f>'Erogatori (imprese) pag 2'!F7</f>
        <v>0</v>
      </c>
      <c r="M32" s="74">
        <f>'Erogatori (imprese) pag 2'!E7</f>
        <v>0</v>
      </c>
      <c r="N32" t="s">
        <v>37</v>
      </c>
      <c r="P32">
        <v>0</v>
      </c>
      <c r="Q32" s="80">
        <f>'Erogatori (imprese) pag 2'!G7</f>
        <v>0</v>
      </c>
      <c r="R32">
        <v>0</v>
      </c>
      <c r="S32" s="80">
        <f t="shared" si="0"/>
        <v>0</v>
      </c>
      <c r="T32">
        <v>0</v>
      </c>
      <c r="U32">
        <v>1</v>
      </c>
      <c r="V32">
        <v>0</v>
      </c>
      <c r="W32" s="74">
        <f>Beneficiario!$D$11</f>
        <v>0</v>
      </c>
      <c r="X32">
        <f>Beneficiario!$B$9</f>
        <v>0</v>
      </c>
      <c r="Y32">
        <f>Beneficiario!$C$10</f>
        <v>0</v>
      </c>
      <c r="Z32" s="74">
        <f>Beneficiario!$J$10</f>
        <v>0</v>
      </c>
      <c r="AA32" t="str">
        <f>Beneficiario!$H$10</f>
        <v>RM</v>
      </c>
      <c r="AB32" s="74">
        <f>Beneficiario!$G$11</f>
        <v>0</v>
      </c>
      <c r="AC32" t="str">
        <f>IF(Beneficiario!$B$12=0, "", Beneficiario!$B$12)</f>
        <v/>
      </c>
      <c r="AD32" t="str">
        <f>IF(Beneficiario!$F$12=0, "", Beneficiario!$F$12)</f>
        <v/>
      </c>
      <c r="AE32">
        <f>Beneficiario!$C$16</f>
        <v>0</v>
      </c>
      <c r="AF32">
        <f>Beneficiario!$C$17</f>
        <v>0</v>
      </c>
      <c r="AG32" s="74">
        <f>Beneficiario!$C$18</f>
        <v>0</v>
      </c>
      <c r="AH32">
        <f>Beneficiario!$C$19</f>
        <v>0</v>
      </c>
      <c r="AI32" t="s">
        <v>290</v>
      </c>
      <c r="AJ32" t="str">
        <f>Beneficiario!$F$23</f>
        <v>C</v>
      </c>
      <c r="AK32" s="74">
        <f>'Erogatori (imprese) pag 2'!K7</f>
        <v>0</v>
      </c>
    </row>
    <row r="33" spans="1:37" x14ac:dyDescent="0.25">
      <c r="A33" s="79" t="s">
        <v>286</v>
      </c>
      <c r="B33">
        <v>30</v>
      </c>
      <c r="C33" t="str">
        <f>IF('Erogatori (imprese) pag 2'!B8=0,"", 'Erogatori (imprese) pag 2'!B8)</f>
        <v/>
      </c>
      <c r="J33" s="74">
        <f>'Erogatori (imprese) pag 2'!C8</f>
        <v>0</v>
      </c>
      <c r="K33" s="74">
        <f>'Erogatori (imprese) pag 2'!D8</f>
        <v>0</v>
      </c>
      <c r="L33" s="74">
        <f>'Erogatori (imprese) pag 2'!F8</f>
        <v>0</v>
      </c>
      <c r="M33" s="74">
        <f>'Erogatori (imprese) pag 2'!E8</f>
        <v>0</v>
      </c>
      <c r="N33" t="s">
        <v>37</v>
      </c>
      <c r="P33">
        <v>0</v>
      </c>
      <c r="Q33" s="80">
        <f>'Erogatori (imprese) pag 2'!G8</f>
        <v>0</v>
      </c>
      <c r="R33">
        <v>0</v>
      </c>
      <c r="S33" s="80">
        <f t="shared" si="0"/>
        <v>0</v>
      </c>
      <c r="T33">
        <v>0</v>
      </c>
      <c r="U33">
        <v>1</v>
      </c>
      <c r="V33">
        <v>0</v>
      </c>
      <c r="W33" s="74">
        <f>Beneficiario!$D$11</f>
        <v>0</v>
      </c>
      <c r="X33">
        <f>Beneficiario!$B$9</f>
        <v>0</v>
      </c>
      <c r="Y33">
        <f>Beneficiario!$C$10</f>
        <v>0</v>
      </c>
      <c r="Z33" s="74">
        <f>Beneficiario!$J$10</f>
        <v>0</v>
      </c>
      <c r="AA33" t="str">
        <f>Beneficiario!$H$10</f>
        <v>RM</v>
      </c>
      <c r="AB33" s="74">
        <f>Beneficiario!$G$11</f>
        <v>0</v>
      </c>
      <c r="AC33" t="str">
        <f>IF(Beneficiario!$B$12=0, "", Beneficiario!$B$12)</f>
        <v/>
      </c>
      <c r="AD33" t="str">
        <f>IF(Beneficiario!$F$12=0, "", Beneficiario!$F$12)</f>
        <v/>
      </c>
      <c r="AE33">
        <f>Beneficiario!$C$16</f>
        <v>0</v>
      </c>
      <c r="AF33">
        <f>Beneficiario!$C$17</f>
        <v>0</v>
      </c>
      <c r="AG33" s="74">
        <f>Beneficiario!$C$18</f>
        <v>0</v>
      </c>
      <c r="AH33">
        <f>Beneficiario!$C$19</f>
        <v>0</v>
      </c>
      <c r="AI33" t="s">
        <v>290</v>
      </c>
      <c r="AJ33" t="str">
        <f>Beneficiario!$F$23</f>
        <v>C</v>
      </c>
      <c r="AK33" s="74">
        <f>'Erogatori (imprese) pag 2'!K8</f>
        <v>0</v>
      </c>
    </row>
    <row r="34" spans="1:37" x14ac:dyDescent="0.25">
      <c r="A34" s="79" t="s">
        <v>286</v>
      </c>
      <c r="B34">
        <v>31</v>
      </c>
      <c r="C34" t="str">
        <f>IF('Erogatori (imprese) pag 2'!B9=0,"", 'Erogatori (imprese) pag 2'!B9)</f>
        <v/>
      </c>
      <c r="J34" s="74">
        <f>'Erogatori (imprese) pag 2'!C9</f>
        <v>0</v>
      </c>
      <c r="K34" s="74">
        <f>'Erogatori (imprese) pag 2'!D9</f>
        <v>0</v>
      </c>
      <c r="L34" s="74">
        <f>'Erogatori (imprese) pag 2'!F9</f>
        <v>0</v>
      </c>
      <c r="M34" s="74">
        <f>'Erogatori (imprese) pag 2'!E9</f>
        <v>0</v>
      </c>
      <c r="N34" t="s">
        <v>37</v>
      </c>
      <c r="P34">
        <v>0</v>
      </c>
      <c r="Q34" s="80">
        <f>'Erogatori (imprese) pag 2'!G9</f>
        <v>0</v>
      </c>
      <c r="R34">
        <v>0</v>
      </c>
      <c r="S34" s="80">
        <f t="shared" si="0"/>
        <v>0</v>
      </c>
      <c r="T34">
        <v>0</v>
      </c>
      <c r="U34">
        <v>1</v>
      </c>
      <c r="V34">
        <v>0</v>
      </c>
      <c r="W34" s="74">
        <f>Beneficiario!$D$11</f>
        <v>0</v>
      </c>
      <c r="X34">
        <f>Beneficiario!$B$9</f>
        <v>0</v>
      </c>
      <c r="Y34">
        <f>Beneficiario!$C$10</f>
        <v>0</v>
      </c>
      <c r="Z34" s="74">
        <f>Beneficiario!$J$10</f>
        <v>0</v>
      </c>
      <c r="AA34" t="str">
        <f>Beneficiario!$H$10</f>
        <v>RM</v>
      </c>
      <c r="AB34" s="74">
        <f>Beneficiario!$G$11</f>
        <v>0</v>
      </c>
      <c r="AC34" t="str">
        <f>IF(Beneficiario!$B$12=0, "", Beneficiario!$B$12)</f>
        <v/>
      </c>
      <c r="AD34" t="str">
        <f>IF(Beneficiario!$F$12=0, "", Beneficiario!$F$12)</f>
        <v/>
      </c>
      <c r="AE34">
        <f>Beneficiario!$C$16</f>
        <v>0</v>
      </c>
      <c r="AF34">
        <f>Beneficiario!$C$17</f>
        <v>0</v>
      </c>
      <c r="AG34" s="74">
        <f>Beneficiario!$C$18</f>
        <v>0</v>
      </c>
      <c r="AH34">
        <f>Beneficiario!$C$19</f>
        <v>0</v>
      </c>
      <c r="AI34" t="s">
        <v>290</v>
      </c>
      <c r="AJ34" t="str">
        <f>Beneficiario!$F$23</f>
        <v>C</v>
      </c>
      <c r="AK34" s="74">
        <f>'Erogatori (imprese) pag 2'!K9</f>
        <v>0</v>
      </c>
    </row>
    <row r="35" spans="1:37" x14ac:dyDescent="0.25">
      <c r="A35" s="79" t="s">
        <v>286</v>
      </c>
      <c r="B35">
        <v>32</v>
      </c>
      <c r="C35" t="str">
        <f>IF('Erogatori (imprese) pag 2'!B10=0,"", 'Erogatori (imprese) pag 2'!B10)</f>
        <v/>
      </c>
      <c r="J35" s="74">
        <f>'Erogatori (imprese) pag 2'!C10</f>
        <v>0</v>
      </c>
      <c r="K35" s="74">
        <f>'Erogatori (imprese) pag 2'!D10</f>
        <v>0</v>
      </c>
      <c r="L35" s="74">
        <f>'Erogatori (imprese) pag 2'!F10</f>
        <v>0</v>
      </c>
      <c r="M35" s="74">
        <f>'Erogatori (imprese) pag 2'!E10</f>
        <v>0</v>
      </c>
      <c r="N35" t="s">
        <v>37</v>
      </c>
      <c r="P35">
        <v>0</v>
      </c>
      <c r="Q35" s="80">
        <f>'Erogatori (imprese) pag 2'!G10</f>
        <v>0</v>
      </c>
      <c r="R35">
        <v>0</v>
      </c>
      <c r="S35" s="80">
        <f t="shared" si="0"/>
        <v>0</v>
      </c>
      <c r="T35">
        <v>0</v>
      </c>
      <c r="U35">
        <v>1</v>
      </c>
      <c r="V35">
        <v>0</v>
      </c>
      <c r="W35" s="74">
        <f>Beneficiario!$D$11</f>
        <v>0</v>
      </c>
      <c r="X35">
        <f>Beneficiario!$B$9</f>
        <v>0</v>
      </c>
      <c r="Y35">
        <f>Beneficiario!$C$10</f>
        <v>0</v>
      </c>
      <c r="Z35" s="74">
        <f>Beneficiario!$J$10</f>
        <v>0</v>
      </c>
      <c r="AA35" t="str">
        <f>Beneficiario!$H$10</f>
        <v>RM</v>
      </c>
      <c r="AB35" s="74">
        <f>Beneficiario!$G$11</f>
        <v>0</v>
      </c>
      <c r="AC35" t="str">
        <f>IF(Beneficiario!$B$12=0, "", Beneficiario!$B$12)</f>
        <v/>
      </c>
      <c r="AD35" t="str">
        <f>IF(Beneficiario!$F$12=0, "", Beneficiario!$F$12)</f>
        <v/>
      </c>
      <c r="AE35">
        <f>Beneficiario!$C$16</f>
        <v>0</v>
      </c>
      <c r="AF35">
        <f>Beneficiario!$C$17</f>
        <v>0</v>
      </c>
      <c r="AG35" s="74">
        <f>Beneficiario!$C$18</f>
        <v>0</v>
      </c>
      <c r="AH35">
        <f>Beneficiario!$C$19</f>
        <v>0</v>
      </c>
      <c r="AI35" t="s">
        <v>290</v>
      </c>
      <c r="AJ35" t="str">
        <f>Beneficiario!$F$23</f>
        <v>C</v>
      </c>
      <c r="AK35" s="74">
        <f>'Erogatori (imprese) pag 2'!K10</f>
        <v>0</v>
      </c>
    </row>
    <row r="36" spans="1:37" x14ac:dyDescent="0.25">
      <c r="A36" s="79" t="s">
        <v>286</v>
      </c>
      <c r="B36">
        <v>33</v>
      </c>
      <c r="C36" t="str">
        <f>IF('Erogatori (imprese) pag 2'!B11=0,"", 'Erogatori (imprese) pag 2'!B11)</f>
        <v/>
      </c>
      <c r="J36" s="74">
        <f>'Erogatori (imprese) pag 2'!C11</f>
        <v>0</v>
      </c>
      <c r="K36" s="74">
        <f>'Erogatori (imprese) pag 2'!D11</f>
        <v>0</v>
      </c>
      <c r="L36" s="74">
        <f>'Erogatori (imprese) pag 2'!F11</f>
        <v>0</v>
      </c>
      <c r="M36" s="74">
        <f>'Erogatori (imprese) pag 2'!E11</f>
        <v>0</v>
      </c>
      <c r="N36" t="s">
        <v>37</v>
      </c>
      <c r="P36">
        <v>0</v>
      </c>
      <c r="Q36" s="80">
        <f>'Erogatori (imprese) pag 2'!G11</f>
        <v>0</v>
      </c>
      <c r="R36">
        <v>0</v>
      </c>
      <c r="S36" s="80">
        <f t="shared" ref="S36:S67" si="1">Q36</f>
        <v>0</v>
      </c>
      <c r="T36">
        <v>0</v>
      </c>
      <c r="U36">
        <v>1</v>
      </c>
      <c r="V36">
        <v>0</v>
      </c>
      <c r="W36" s="74">
        <f>Beneficiario!$D$11</f>
        <v>0</v>
      </c>
      <c r="X36">
        <f>Beneficiario!$B$9</f>
        <v>0</v>
      </c>
      <c r="Y36">
        <f>Beneficiario!$C$10</f>
        <v>0</v>
      </c>
      <c r="Z36" s="74">
        <f>Beneficiario!$J$10</f>
        <v>0</v>
      </c>
      <c r="AA36" t="str">
        <f>Beneficiario!$H$10</f>
        <v>RM</v>
      </c>
      <c r="AB36" s="74">
        <f>Beneficiario!$G$11</f>
        <v>0</v>
      </c>
      <c r="AC36" t="str">
        <f>IF(Beneficiario!$B$12=0, "", Beneficiario!$B$12)</f>
        <v/>
      </c>
      <c r="AD36" t="str">
        <f>IF(Beneficiario!$F$12=0, "", Beneficiario!$F$12)</f>
        <v/>
      </c>
      <c r="AE36">
        <f>Beneficiario!$C$16</f>
        <v>0</v>
      </c>
      <c r="AF36">
        <f>Beneficiario!$C$17</f>
        <v>0</v>
      </c>
      <c r="AG36" s="74">
        <f>Beneficiario!$C$18</f>
        <v>0</v>
      </c>
      <c r="AH36">
        <f>Beneficiario!$C$19</f>
        <v>0</v>
      </c>
      <c r="AI36" t="s">
        <v>290</v>
      </c>
      <c r="AJ36" t="str">
        <f>Beneficiario!$F$23</f>
        <v>C</v>
      </c>
      <c r="AK36" s="74">
        <f>'Erogatori (imprese) pag 2'!K11</f>
        <v>0</v>
      </c>
    </row>
    <row r="37" spans="1:37" x14ac:dyDescent="0.25">
      <c r="A37" s="79" t="s">
        <v>286</v>
      </c>
      <c r="B37">
        <v>34</v>
      </c>
      <c r="C37" t="str">
        <f>IF('Erogatori (imprese) pag 2'!B12=0,"", 'Erogatori (imprese) pag 2'!B12)</f>
        <v/>
      </c>
      <c r="J37" s="74">
        <f>'Erogatori (imprese) pag 2'!C12</f>
        <v>0</v>
      </c>
      <c r="K37" s="74">
        <f>'Erogatori (imprese) pag 2'!D12</f>
        <v>0</v>
      </c>
      <c r="L37" s="74">
        <f>'Erogatori (imprese) pag 2'!F12</f>
        <v>0</v>
      </c>
      <c r="M37" s="74">
        <f>'Erogatori (imprese) pag 2'!E12</f>
        <v>0</v>
      </c>
      <c r="N37" t="s">
        <v>37</v>
      </c>
      <c r="P37">
        <v>0</v>
      </c>
      <c r="Q37" s="80">
        <f>'Erogatori (imprese) pag 2'!G12</f>
        <v>0</v>
      </c>
      <c r="R37">
        <v>0</v>
      </c>
      <c r="S37" s="80">
        <f t="shared" si="1"/>
        <v>0</v>
      </c>
      <c r="T37">
        <v>0</v>
      </c>
      <c r="U37">
        <v>1</v>
      </c>
      <c r="V37">
        <v>0</v>
      </c>
      <c r="W37" s="74">
        <f>Beneficiario!$D$11</f>
        <v>0</v>
      </c>
      <c r="X37">
        <f>Beneficiario!$B$9</f>
        <v>0</v>
      </c>
      <c r="Y37">
        <f>Beneficiario!$C$10</f>
        <v>0</v>
      </c>
      <c r="Z37" s="74">
        <f>Beneficiario!$J$10</f>
        <v>0</v>
      </c>
      <c r="AA37" t="str">
        <f>Beneficiario!$H$10</f>
        <v>RM</v>
      </c>
      <c r="AB37" s="74">
        <f>Beneficiario!$G$11</f>
        <v>0</v>
      </c>
      <c r="AC37" t="str">
        <f>IF(Beneficiario!$B$12=0, "", Beneficiario!$B$12)</f>
        <v/>
      </c>
      <c r="AD37" t="str">
        <f>IF(Beneficiario!$F$12=0, "", Beneficiario!$F$12)</f>
        <v/>
      </c>
      <c r="AE37">
        <f>Beneficiario!$C$16</f>
        <v>0</v>
      </c>
      <c r="AF37">
        <f>Beneficiario!$C$17</f>
        <v>0</v>
      </c>
      <c r="AG37" s="74">
        <f>Beneficiario!$C$18</f>
        <v>0</v>
      </c>
      <c r="AH37">
        <f>Beneficiario!$C$19</f>
        <v>0</v>
      </c>
      <c r="AI37" t="s">
        <v>290</v>
      </c>
      <c r="AJ37" t="str">
        <f>Beneficiario!$F$23</f>
        <v>C</v>
      </c>
      <c r="AK37" s="74">
        <f>'Erogatori (imprese) pag 2'!K12</f>
        <v>0</v>
      </c>
    </row>
    <row r="38" spans="1:37" x14ac:dyDescent="0.25">
      <c r="A38" s="79" t="s">
        <v>286</v>
      </c>
      <c r="B38">
        <v>35</v>
      </c>
      <c r="C38" t="str">
        <f>IF('Erogatori (imprese) pag 2'!B13=0,"", 'Erogatori (imprese) pag 2'!B13)</f>
        <v/>
      </c>
      <c r="J38" s="74">
        <f>'Erogatori (imprese) pag 2'!C13</f>
        <v>0</v>
      </c>
      <c r="K38" s="74">
        <f>'Erogatori (imprese) pag 2'!D13</f>
        <v>0</v>
      </c>
      <c r="L38" s="74">
        <f>'Erogatori (imprese) pag 2'!F13</f>
        <v>0</v>
      </c>
      <c r="M38" s="74">
        <f>'Erogatori (imprese) pag 2'!E13</f>
        <v>0</v>
      </c>
      <c r="N38" t="s">
        <v>37</v>
      </c>
      <c r="P38">
        <v>0</v>
      </c>
      <c r="Q38" s="80">
        <f>'Erogatori (imprese) pag 2'!G13</f>
        <v>0</v>
      </c>
      <c r="R38">
        <v>0</v>
      </c>
      <c r="S38" s="80">
        <f t="shared" si="1"/>
        <v>0</v>
      </c>
      <c r="T38">
        <v>0</v>
      </c>
      <c r="U38">
        <v>1</v>
      </c>
      <c r="V38">
        <v>0</v>
      </c>
      <c r="W38" s="74">
        <f>Beneficiario!$D$11</f>
        <v>0</v>
      </c>
      <c r="X38">
        <f>Beneficiario!$B$9</f>
        <v>0</v>
      </c>
      <c r="Y38">
        <f>Beneficiario!$C$10</f>
        <v>0</v>
      </c>
      <c r="Z38" s="74">
        <f>Beneficiario!$J$10</f>
        <v>0</v>
      </c>
      <c r="AA38" t="str">
        <f>Beneficiario!$H$10</f>
        <v>RM</v>
      </c>
      <c r="AB38" s="74">
        <f>Beneficiario!$G$11</f>
        <v>0</v>
      </c>
      <c r="AC38" t="str">
        <f>IF(Beneficiario!$B$12=0, "", Beneficiario!$B$12)</f>
        <v/>
      </c>
      <c r="AD38" t="str">
        <f>IF(Beneficiario!$F$12=0, "", Beneficiario!$F$12)</f>
        <v/>
      </c>
      <c r="AE38">
        <f>Beneficiario!$C$16</f>
        <v>0</v>
      </c>
      <c r="AF38">
        <f>Beneficiario!$C$17</f>
        <v>0</v>
      </c>
      <c r="AG38" s="74">
        <f>Beneficiario!$C$18</f>
        <v>0</v>
      </c>
      <c r="AH38">
        <f>Beneficiario!$C$19</f>
        <v>0</v>
      </c>
      <c r="AI38" t="s">
        <v>290</v>
      </c>
      <c r="AJ38" t="str">
        <f>Beneficiario!$F$23</f>
        <v>C</v>
      </c>
      <c r="AK38" s="74">
        <f>'Erogatori (imprese) pag 2'!K13</f>
        <v>0</v>
      </c>
    </row>
    <row r="39" spans="1:37" x14ac:dyDescent="0.25">
      <c r="A39" s="79" t="s">
        <v>286</v>
      </c>
      <c r="B39">
        <v>36</v>
      </c>
      <c r="C39" t="str">
        <f>IF('Erogatori (imprese) pag 2'!B14=0,"", 'Erogatori (imprese) pag 2'!B14)</f>
        <v/>
      </c>
      <c r="J39" s="74">
        <f>'Erogatori (imprese) pag 2'!C14</f>
        <v>0</v>
      </c>
      <c r="K39" s="74">
        <f>'Erogatori (imprese) pag 2'!D14</f>
        <v>0</v>
      </c>
      <c r="L39" s="74">
        <f>'Erogatori (imprese) pag 2'!F14</f>
        <v>0</v>
      </c>
      <c r="M39" s="74">
        <f>'Erogatori (imprese) pag 2'!E14</f>
        <v>0</v>
      </c>
      <c r="N39" t="s">
        <v>37</v>
      </c>
      <c r="P39">
        <v>0</v>
      </c>
      <c r="Q39" s="80">
        <f>'Erogatori (imprese) pag 2'!G14</f>
        <v>0</v>
      </c>
      <c r="R39">
        <v>0</v>
      </c>
      <c r="S39" s="80">
        <f t="shared" si="1"/>
        <v>0</v>
      </c>
      <c r="T39">
        <v>0</v>
      </c>
      <c r="U39">
        <v>1</v>
      </c>
      <c r="V39">
        <v>0</v>
      </c>
      <c r="W39" s="74">
        <f>Beneficiario!$D$11</f>
        <v>0</v>
      </c>
      <c r="X39">
        <f>Beneficiario!$B$9</f>
        <v>0</v>
      </c>
      <c r="Y39">
        <f>Beneficiario!$C$10</f>
        <v>0</v>
      </c>
      <c r="Z39" s="74">
        <f>Beneficiario!$J$10</f>
        <v>0</v>
      </c>
      <c r="AA39" t="str">
        <f>Beneficiario!$H$10</f>
        <v>RM</v>
      </c>
      <c r="AB39" s="74">
        <f>Beneficiario!$G$11</f>
        <v>0</v>
      </c>
      <c r="AC39" t="str">
        <f>IF(Beneficiario!$B$12=0, "", Beneficiario!$B$12)</f>
        <v/>
      </c>
      <c r="AD39" t="str">
        <f>IF(Beneficiario!$F$12=0, "", Beneficiario!$F$12)</f>
        <v/>
      </c>
      <c r="AE39">
        <f>Beneficiario!$C$16</f>
        <v>0</v>
      </c>
      <c r="AF39">
        <f>Beneficiario!$C$17</f>
        <v>0</v>
      </c>
      <c r="AG39" s="74">
        <f>Beneficiario!$C$18</f>
        <v>0</v>
      </c>
      <c r="AH39">
        <f>Beneficiario!$C$19</f>
        <v>0</v>
      </c>
      <c r="AI39" t="s">
        <v>290</v>
      </c>
      <c r="AJ39" t="str">
        <f>Beneficiario!$F$23</f>
        <v>C</v>
      </c>
      <c r="AK39" s="74">
        <f>'Erogatori (imprese) pag 2'!K14</f>
        <v>0</v>
      </c>
    </row>
    <row r="40" spans="1:37" x14ac:dyDescent="0.25">
      <c r="A40" s="79" t="s">
        <v>286</v>
      </c>
      <c r="B40">
        <v>37</v>
      </c>
      <c r="C40" t="str">
        <f>IF('Erogatori (imprese) pag 2'!B15=0,"", 'Erogatori (imprese) pag 2'!B15)</f>
        <v/>
      </c>
      <c r="J40" s="74">
        <f>'Erogatori (imprese) pag 2'!C15</f>
        <v>0</v>
      </c>
      <c r="K40" s="74">
        <f>'Erogatori (imprese) pag 2'!D15</f>
        <v>0</v>
      </c>
      <c r="L40" s="74">
        <f>'Erogatori (imprese) pag 2'!F15</f>
        <v>0</v>
      </c>
      <c r="M40" s="74">
        <f>'Erogatori (imprese) pag 2'!E15</f>
        <v>0</v>
      </c>
      <c r="N40" t="s">
        <v>37</v>
      </c>
      <c r="P40">
        <v>0</v>
      </c>
      <c r="Q40" s="80">
        <f>'Erogatori (imprese) pag 2'!G15</f>
        <v>0</v>
      </c>
      <c r="R40">
        <v>0</v>
      </c>
      <c r="S40" s="80">
        <f t="shared" si="1"/>
        <v>0</v>
      </c>
      <c r="T40">
        <v>0</v>
      </c>
      <c r="U40">
        <v>1</v>
      </c>
      <c r="V40">
        <v>0</v>
      </c>
      <c r="W40" s="74">
        <f>Beneficiario!$D$11</f>
        <v>0</v>
      </c>
      <c r="X40">
        <f>Beneficiario!$B$9</f>
        <v>0</v>
      </c>
      <c r="Y40">
        <f>Beneficiario!$C$10</f>
        <v>0</v>
      </c>
      <c r="Z40" s="74">
        <f>Beneficiario!$J$10</f>
        <v>0</v>
      </c>
      <c r="AA40" t="str">
        <f>Beneficiario!$H$10</f>
        <v>RM</v>
      </c>
      <c r="AB40" s="74">
        <f>Beneficiario!$G$11</f>
        <v>0</v>
      </c>
      <c r="AC40" t="str">
        <f>IF(Beneficiario!$B$12=0, "", Beneficiario!$B$12)</f>
        <v/>
      </c>
      <c r="AD40" t="str">
        <f>IF(Beneficiario!$F$12=0, "", Beneficiario!$F$12)</f>
        <v/>
      </c>
      <c r="AE40">
        <f>Beneficiario!$C$16</f>
        <v>0</v>
      </c>
      <c r="AF40">
        <f>Beneficiario!$C$17</f>
        <v>0</v>
      </c>
      <c r="AG40" s="74">
        <f>Beneficiario!$C$18</f>
        <v>0</v>
      </c>
      <c r="AH40">
        <f>Beneficiario!$C$19</f>
        <v>0</v>
      </c>
      <c r="AI40" t="s">
        <v>290</v>
      </c>
      <c r="AJ40" t="str">
        <f>Beneficiario!$F$23</f>
        <v>C</v>
      </c>
      <c r="AK40" s="74">
        <f>'Erogatori (imprese) pag 2'!K15</f>
        <v>0</v>
      </c>
    </row>
    <row r="41" spans="1:37" x14ac:dyDescent="0.25">
      <c r="A41" s="79" t="s">
        <v>286</v>
      </c>
      <c r="B41">
        <v>38</v>
      </c>
      <c r="C41" t="str">
        <f>IF('Erogatori (imprese) pag 2'!B16=0,"", 'Erogatori (imprese) pag 2'!B16)</f>
        <v/>
      </c>
      <c r="J41" s="74">
        <f>'Erogatori (imprese) pag 2'!C16</f>
        <v>0</v>
      </c>
      <c r="K41" s="74">
        <f>'Erogatori (imprese) pag 2'!D16</f>
        <v>0</v>
      </c>
      <c r="L41" s="74">
        <f>'Erogatori (imprese) pag 2'!F16</f>
        <v>0</v>
      </c>
      <c r="M41" s="74">
        <f>'Erogatori (imprese) pag 2'!E16</f>
        <v>0</v>
      </c>
      <c r="N41" t="s">
        <v>37</v>
      </c>
      <c r="P41">
        <v>0</v>
      </c>
      <c r="Q41" s="80">
        <f>'Erogatori (imprese) pag 2'!G16</f>
        <v>0</v>
      </c>
      <c r="R41">
        <v>0</v>
      </c>
      <c r="S41" s="80">
        <f t="shared" si="1"/>
        <v>0</v>
      </c>
      <c r="T41">
        <v>0</v>
      </c>
      <c r="U41">
        <v>1</v>
      </c>
      <c r="V41">
        <v>0</v>
      </c>
      <c r="W41" s="74">
        <f>Beneficiario!$D$11</f>
        <v>0</v>
      </c>
      <c r="X41">
        <f>Beneficiario!$B$9</f>
        <v>0</v>
      </c>
      <c r="Y41">
        <f>Beneficiario!$C$10</f>
        <v>0</v>
      </c>
      <c r="Z41" s="74">
        <f>Beneficiario!$J$10</f>
        <v>0</v>
      </c>
      <c r="AA41" t="str">
        <f>Beneficiario!$H$10</f>
        <v>RM</v>
      </c>
      <c r="AB41" s="74">
        <f>Beneficiario!$G$11</f>
        <v>0</v>
      </c>
      <c r="AC41" t="str">
        <f>IF(Beneficiario!$B$12=0, "", Beneficiario!$B$12)</f>
        <v/>
      </c>
      <c r="AD41" t="str">
        <f>IF(Beneficiario!$F$12=0, "", Beneficiario!$F$12)</f>
        <v/>
      </c>
      <c r="AE41">
        <f>Beneficiario!$C$16</f>
        <v>0</v>
      </c>
      <c r="AF41">
        <f>Beneficiario!$C$17</f>
        <v>0</v>
      </c>
      <c r="AG41" s="74">
        <f>Beneficiario!$C$18</f>
        <v>0</v>
      </c>
      <c r="AH41">
        <f>Beneficiario!$C$19</f>
        <v>0</v>
      </c>
      <c r="AI41" t="s">
        <v>290</v>
      </c>
      <c r="AJ41" t="str">
        <f>Beneficiario!$F$23</f>
        <v>C</v>
      </c>
      <c r="AK41" s="74">
        <f>'Erogatori (imprese) pag 2'!K16</f>
        <v>0</v>
      </c>
    </row>
    <row r="42" spans="1:37" x14ac:dyDescent="0.25">
      <c r="A42" s="79" t="s">
        <v>286</v>
      </c>
      <c r="B42">
        <v>39</v>
      </c>
      <c r="C42" t="str">
        <f>IF('Erogatori (imprese) pag 2'!B17=0,"", 'Erogatori (imprese) pag 2'!B17)</f>
        <v/>
      </c>
      <c r="J42" s="74">
        <f>'Erogatori (imprese) pag 2'!C17</f>
        <v>0</v>
      </c>
      <c r="K42" s="74">
        <f>'Erogatori (imprese) pag 2'!D17</f>
        <v>0</v>
      </c>
      <c r="L42" s="74">
        <f>'Erogatori (imprese) pag 2'!F17</f>
        <v>0</v>
      </c>
      <c r="M42" s="74">
        <f>'Erogatori (imprese) pag 2'!E17</f>
        <v>0</v>
      </c>
      <c r="N42" t="s">
        <v>37</v>
      </c>
      <c r="P42">
        <v>0</v>
      </c>
      <c r="Q42" s="80">
        <f>'Erogatori (imprese) pag 2'!G17</f>
        <v>0</v>
      </c>
      <c r="R42">
        <v>0</v>
      </c>
      <c r="S42" s="80">
        <f t="shared" si="1"/>
        <v>0</v>
      </c>
      <c r="T42">
        <v>0</v>
      </c>
      <c r="U42">
        <v>1</v>
      </c>
      <c r="V42">
        <v>0</v>
      </c>
      <c r="W42" s="74">
        <f>Beneficiario!$D$11</f>
        <v>0</v>
      </c>
      <c r="X42">
        <f>Beneficiario!$B$9</f>
        <v>0</v>
      </c>
      <c r="Y42">
        <f>Beneficiario!$C$10</f>
        <v>0</v>
      </c>
      <c r="Z42" s="74">
        <f>Beneficiario!$J$10</f>
        <v>0</v>
      </c>
      <c r="AA42" t="str">
        <f>Beneficiario!$H$10</f>
        <v>RM</v>
      </c>
      <c r="AB42" s="74">
        <f>Beneficiario!$G$11</f>
        <v>0</v>
      </c>
      <c r="AC42" t="str">
        <f>IF(Beneficiario!$B$12=0, "", Beneficiario!$B$12)</f>
        <v/>
      </c>
      <c r="AD42" t="str">
        <f>IF(Beneficiario!$F$12=0, "", Beneficiario!$F$12)</f>
        <v/>
      </c>
      <c r="AE42">
        <f>Beneficiario!$C$16</f>
        <v>0</v>
      </c>
      <c r="AF42">
        <f>Beneficiario!$C$17</f>
        <v>0</v>
      </c>
      <c r="AG42" s="74">
        <f>Beneficiario!$C$18</f>
        <v>0</v>
      </c>
      <c r="AH42">
        <f>Beneficiario!$C$19</f>
        <v>0</v>
      </c>
      <c r="AI42" t="s">
        <v>290</v>
      </c>
      <c r="AJ42" t="str">
        <f>Beneficiario!$F$23</f>
        <v>C</v>
      </c>
      <c r="AK42" s="74">
        <f>'Erogatori (imprese) pag 2'!K17</f>
        <v>0</v>
      </c>
    </row>
    <row r="43" spans="1:37" x14ac:dyDescent="0.25">
      <c r="A43" s="79" t="s">
        <v>286</v>
      </c>
      <c r="B43">
        <v>40</v>
      </c>
      <c r="C43" t="str">
        <f>IF('Erogatori (imprese) pag 2'!B18=0,"", 'Erogatori (imprese) pag 2'!B18)</f>
        <v/>
      </c>
      <c r="J43" s="74">
        <f>'Erogatori (imprese) pag 2'!C18</f>
        <v>0</v>
      </c>
      <c r="K43" s="74">
        <f>'Erogatori (imprese) pag 2'!D18</f>
        <v>0</v>
      </c>
      <c r="L43" s="74">
        <f>'Erogatori (imprese) pag 2'!F18</f>
        <v>0</v>
      </c>
      <c r="M43" s="74">
        <f>'Erogatori (imprese) pag 2'!E18</f>
        <v>0</v>
      </c>
      <c r="N43" t="s">
        <v>37</v>
      </c>
      <c r="P43">
        <v>0</v>
      </c>
      <c r="Q43" s="80">
        <f>'Erogatori (imprese) pag 2'!G18</f>
        <v>0</v>
      </c>
      <c r="R43">
        <v>0</v>
      </c>
      <c r="S43" s="80">
        <f t="shared" si="1"/>
        <v>0</v>
      </c>
      <c r="T43">
        <v>0</v>
      </c>
      <c r="U43">
        <v>1</v>
      </c>
      <c r="V43">
        <v>0</v>
      </c>
      <c r="W43" s="74">
        <f>Beneficiario!$D$11</f>
        <v>0</v>
      </c>
      <c r="X43">
        <f>Beneficiario!$B$9</f>
        <v>0</v>
      </c>
      <c r="Y43">
        <f>Beneficiario!$C$10</f>
        <v>0</v>
      </c>
      <c r="Z43" s="74">
        <f>Beneficiario!$J$10</f>
        <v>0</v>
      </c>
      <c r="AA43" t="str">
        <f>Beneficiario!$H$10</f>
        <v>RM</v>
      </c>
      <c r="AB43" s="74">
        <f>Beneficiario!$G$11</f>
        <v>0</v>
      </c>
      <c r="AC43" t="str">
        <f>IF(Beneficiario!$B$12=0, "", Beneficiario!$B$12)</f>
        <v/>
      </c>
      <c r="AD43" t="str">
        <f>IF(Beneficiario!$F$12=0, "", Beneficiario!$F$12)</f>
        <v/>
      </c>
      <c r="AE43">
        <f>Beneficiario!$C$16</f>
        <v>0</v>
      </c>
      <c r="AF43">
        <f>Beneficiario!$C$17</f>
        <v>0</v>
      </c>
      <c r="AG43" s="74">
        <f>Beneficiario!$C$18</f>
        <v>0</v>
      </c>
      <c r="AH43">
        <f>Beneficiario!$C$19</f>
        <v>0</v>
      </c>
      <c r="AI43" t="s">
        <v>290</v>
      </c>
      <c r="AJ43" t="str">
        <f>Beneficiario!$F$23</f>
        <v>C</v>
      </c>
      <c r="AK43" s="74">
        <f>'Erogatori (imprese) pag 2'!K18</f>
        <v>0</v>
      </c>
    </row>
    <row r="44" spans="1:37" x14ac:dyDescent="0.25">
      <c r="A44" s="79" t="s">
        <v>286</v>
      </c>
      <c r="B44">
        <v>41</v>
      </c>
      <c r="C44" t="str">
        <f>IF('Erogatori (imprese) pag 2'!B19=0,"", 'Erogatori (imprese) pag 2'!B19)</f>
        <v/>
      </c>
      <c r="J44" s="74">
        <f>'Erogatori (imprese) pag 2'!C19</f>
        <v>0</v>
      </c>
      <c r="K44" s="74">
        <f>'Erogatori (imprese) pag 2'!D19</f>
        <v>0</v>
      </c>
      <c r="L44" s="74">
        <f>'Erogatori (imprese) pag 2'!F19</f>
        <v>0</v>
      </c>
      <c r="M44" s="74">
        <f>'Erogatori (imprese) pag 2'!E19</f>
        <v>0</v>
      </c>
      <c r="N44" t="s">
        <v>37</v>
      </c>
      <c r="P44">
        <v>0</v>
      </c>
      <c r="Q44" s="80">
        <f>'Erogatori (imprese) pag 2'!G19</f>
        <v>0</v>
      </c>
      <c r="R44">
        <v>0</v>
      </c>
      <c r="S44" s="80">
        <f t="shared" si="1"/>
        <v>0</v>
      </c>
      <c r="T44">
        <v>0</v>
      </c>
      <c r="U44">
        <v>1</v>
      </c>
      <c r="V44">
        <v>0</v>
      </c>
      <c r="W44" s="74">
        <f>Beneficiario!$D$11</f>
        <v>0</v>
      </c>
      <c r="X44">
        <f>Beneficiario!$B$9</f>
        <v>0</v>
      </c>
      <c r="Y44">
        <f>Beneficiario!$C$10</f>
        <v>0</v>
      </c>
      <c r="Z44" s="74">
        <f>Beneficiario!$J$10</f>
        <v>0</v>
      </c>
      <c r="AA44" t="str">
        <f>Beneficiario!$H$10</f>
        <v>RM</v>
      </c>
      <c r="AB44" s="74">
        <f>Beneficiario!$G$11</f>
        <v>0</v>
      </c>
      <c r="AC44" t="str">
        <f>IF(Beneficiario!$B$12=0, "", Beneficiario!$B$12)</f>
        <v/>
      </c>
      <c r="AD44" t="str">
        <f>IF(Beneficiario!$F$12=0, "", Beneficiario!$F$12)</f>
        <v/>
      </c>
      <c r="AE44">
        <f>Beneficiario!$C$16</f>
        <v>0</v>
      </c>
      <c r="AF44">
        <f>Beneficiario!$C$17</f>
        <v>0</v>
      </c>
      <c r="AG44" s="74">
        <f>Beneficiario!$C$18</f>
        <v>0</v>
      </c>
      <c r="AH44">
        <f>Beneficiario!$C$19</f>
        <v>0</v>
      </c>
      <c r="AI44" t="s">
        <v>290</v>
      </c>
      <c r="AJ44" t="str">
        <f>Beneficiario!$F$23</f>
        <v>C</v>
      </c>
      <c r="AK44" s="74">
        <f>'Erogatori (imprese) pag 2'!K19</f>
        <v>0</v>
      </c>
    </row>
    <row r="45" spans="1:37" x14ac:dyDescent="0.25">
      <c r="A45" s="79" t="s">
        <v>286</v>
      </c>
      <c r="B45">
        <v>42</v>
      </c>
      <c r="C45" t="str">
        <f>IF('Erogatori (imprese) pag 2'!B20=0,"", 'Erogatori (imprese) pag 2'!B20)</f>
        <v/>
      </c>
      <c r="J45" s="74">
        <f>'Erogatori (imprese) pag 2'!C20</f>
        <v>0</v>
      </c>
      <c r="K45" s="74">
        <f>'Erogatori (imprese) pag 2'!D20</f>
        <v>0</v>
      </c>
      <c r="L45" s="74">
        <f>'Erogatori (imprese) pag 2'!F20</f>
        <v>0</v>
      </c>
      <c r="M45" s="74">
        <f>'Erogatori (imprese) pag 2'!E20</f>
        <v>0</v>
      </c>
      <c r="N45" t="s">
        <v>37</v>
      </c>
      <c r="P45">
        <v>0</v>
      </c>
      <c r="Q45" s="80">
        <f>'Erogatori (imprese) pag 2'!G20</f>
        <v>0</v>
      </c>
      <c r="R45">
        <v>0</v>
      </c>
      <c r="S45" s="80">
        <f t="shared" si="1"/>
        <v>0</v>
      </c>
      <c r="T45">
        <v>0</v>
      </c>
      <c r="U45">
        <v>1</v>
      </c>
      <c r="V45">
        <v>0</v>
      </c>
      <c r="W45" s="74">
        <f>Beneficiario!$D$11</f>
        <v>0</v>
      </c>
      <c r="X45">
        <f>Beneficiario!$B$9</f>
        <v>0</v>
      </c>
      <c r="Y45">
        <f>Beneficiario!$C$10</f>
        <v>0</v>
      </c>
      <c r="Z45" s="74">
        <f>Beneficiario!$J$10</f>
        <v>0</v>
      </c>
      <c r="AA45" t="str">
        <f>Beneficiario!$H$10</f>
        <v>RM</v>
      </c>
      <c r="AB45" s="74">
        <f>Beneficiario!$G$11</f>
        <v>0</v>
      </c>
      <c r="AC45" t="str">
        <f>IF(Beneficiario!$B$12=0, "", Beneficiario!$B$12)</f>
        <v/>
      </c>
      <c r="AD45" t="str">
        <f>IF(Beneficiario!$F$12=0, "", Beneficiario!$F$12)</f>
        <v/>
      </c>
      <c r="AE45">
        <f>Beneficiario!$C$16</f>
        <v>0</v>
      </c>
      <c r="AF45">
        <f>Beneficiario!$C$17</f>
        <v>0</v>
      </c>
      <c r="AG45" s="74">
        <f>Beneficiario!$C$18</f>
        <v>0</v>
      </c>
      <c r="AH45">
        <f>Beneficiario!$C$19</f>
        <v>0</v>
      </c>
      <c r="AI45" t="s">
        <v>290</v>
      </c>
      <c r="AJ45" t="str">
        <f>Beneficiario!$F$23</f>
        <v>C</v>
      </c>
      <c r="AK45" s="74">
        <f>'Erogatori (imprese) pag 2'!K20</f>
        <v>0</v>
      </c>
    </row>
    <row r="46" spans="1:37" x14ac:dyDescent="0.25">
      <c r="A46" s="79" t="s">
        <v>286</v>
      </c>
      <c r="B46">
        <v>43</v>
      </c>
      <c r="C46" t="str">
        <f>IF('Erogatori (imprese) pag 2'!B21=0,"", 'Erogatori (imprese) pag 2'!B21)</f>
        <v/>
      </c>
      <c r="J46" s="74">
        <f>'Erogatori (imprese) pag 2'!C21</f>
        <v>0</v>
      </c>
      <c r="K46" s="74">
        <f>'Erogatori (imprese) pag 2'!D21</f>
        <v>0</v>
      </c>
      <c r="L46" s="74">
        <f>'Erogatori (imprese) pag 2'!F21</f>
        <v>0</v>
      </c>
      <c r="M46" s="74">
        <f>'Erogatori (imprese) pag 2'!E21</f>
        <v>0</v>
      </c>
      <c r="N46" t="s">
        <v>37</v>
      </c>
      <c r="P46">
        <v>0</v>
      </c>
      <c r="Q46" s="80">
        <f>'Erogatori (imprese) pag 2'!G21</f>
        <v>0</v>
      </c>
      <c r="R46">
        <v>0</v>
      </c>
      <c r="S46" s="80">
        <f t="shared" si="1"/>
        <v>0</v>
      </c>
      <c r="T46">
        <v>0</v>
      </c>
      <c r="U46">
        <v>1</v>
      </c>
      <c r="V46">
        <v>0</v>
      </c>
      <c r="W46" s="74">
        <f>Beneficiario!$D$11</f>
        <v>0</v>
      </c>
      <c r="X46">
        <f>Beneficiario!$B$9</f>
        <v>0</v>
      </c>
      <c r="Y46">
        <f>Beneficiario!$C$10</f>
        <v>0</v>
      </c>
      <c r="Z46" s="74">
        <f>Beneficiario!$J$10</f>
        <v>0</v>
      </c>
      <c r="AA46" t="str">
        <f>Beneficiario!$H$10</f>
        <v>RM</v>
      </c>
      <c r="AB46" s="74">
        <f>Beneficiario!$G$11</f>
        <v>0</v>
      </c>
      <c r="AC46" t="str">
        <f>IF(Beneficiario!$B$12=0, "", Beneficiario!$B$12)</f>
        <v/>
      </c>
      <c r="AD46" t="str">
        <f>IF(Beneficiario!$F$12=0, "", Beneficiario!$F$12)</f>
        <v/>
      </c>
      <c r="AE46">
        <f>Beneficiario!$C$16</f>
        <v>0</v>
      </c>
      <c r="AF46">
        <f>Beneficiario!$C$17</f>
        <v>0</v>
      </c>
      <c r="AG46" s="74">
        <f>Beneficiario!$C$18</f>
        <v>0</v>
      </c>
      <c r="AH46">
        <f>Beneficiario!$C$19</f>
        <v>0</v>
      </c>
      <c r="AI46" t="s">
        <v>290</v>
      </c>
      <c r="AJ46" t="str">
        <f>Beneficiario!$F$23</f>
        <v>C</v>
      </c>
      <c r="AK46" s="74">
        <f>'Erogatori (imprese) pag 2'!K21</f>
        <v>0</v>
      </c>
    </row>
    <row r="47" spans="1:37" x14ac:dyDescent="0.25">
      <c r="A47" s="79" t="s">
        <v>286</v>
      </c>
      <c r="B47">
        <v>44</v>
      </c>
      <c r="C47" t="str">
        <f>IF('Erogatori (imprese) pag 2'!B22=0,"", 'Erogatori (imprese) pag 2'!B22)</f>
        <v/>
      </c>
      <c r="J47" s="74">
        <f>'Erogatori (imprese) pag 2'!C22</f>
        <v>0</v>
      </c>
      <c r="K47" s="74">
        <f>'Erogatori (imprese) pag 2'!D22</f>
        <v>0</v>
      </c>
      <c r="L47" s="74">
        <f>'Erogatori (imprese) pag 2'!F22</f>
        <v>0</v>
      </c>
      <c r="M47" s="74">
        <f>'Erogatori (imprese) pag 2'!E22</f>
        <v>0</v>
      </c>
      <c r="N47" t="s">
        <v>37</v>
      </c>
      <c r="P47">
        <v>0</v>
      </c>
      <c r="Q47" s="80">
        <f>'Erogatori (imprese) pag 2'!G22</f>
        <v>0</v>
      </c>
      <c r="R47">
        <v>0</v>
      </c>
      <c r="S47" s="80">
        <f t="shared" si="1"/>
        <v>0</v>
      </c>
      <c r="T47">
        <v>0</v>
      </c>
      <c r="U47">
        <v>1</v>
      </c>
      <c r="V47">
        <v>0</v>
      </c>
      <c r="W47" s="74">
        <f>Beneficiario!$D$11</f>
        <v>0</v>
      </c>
      <c r="X47">
        <f>Beneficiario!$B$9</f>
        <v>0</v>
      </c>
      <c r="Y47">
        <f>Beneficiario!$C$10</f>
        <v>0</v>
      </c>
      <c r="Z47" s="74">
        <f>Beneficiario!$J$10</f>
        <v>0</v>
      </c>
      <c r="AA47" t="str">
        <f>Beneficiario!$H$10</f>
        <v>RM</v>
      </c>
      <c r="AB47" s="74">
        <f>Beneficiario!$G$11</f>
        <v>0</v>
      </c>
      <c r="AC47" t="str">
        <f>IF(Beneficiario!$B$12=0, "", Beneficiario!$B$12)</f>
        <v/>
      </c>
      <c r="AD47" t="str">
        <f>IF(Beneficiario!$F$12=0, "", Beneficiario!$F$12)</f>
        <v/>
      </c>
      <c r="AE47">
        <f>Beneficiario!$C$16</f>
        <v>0</v>
      </c>
      <c r="AF47">
        <f>Beneficiario!$C$17</f>
        <v>0</v>
      </c>
      <c r="AG47" s="74">
        <f>Beneficiario!$C$18</f>
        <v>0</v>
      </c>
      <c r="AH47">
        <f>Beneficiario!$C$19</f>
        <v>0</v>
      </c>
      <c r="AI47" t="s">
        <v>290</v>
      </c>
      <c r="AJ47" t="str">
        <f>Beneficiario!$F$23</f>
        <v>C</v>
      </c>
      <c r="AK47" s="74">
        <f>'Erogatori (imprese) pag 2'!K22</f>
        <v>0</v>
      </c>
    </row>
    <row r="48" spans="1:37" x14ac:dyDescent="0.25">
      <c r="A48" s="79" t="s">
        <v>286</v>
      </c>
      <c r="B48">
        <v>45</v>
      </c>
      <c r="C48" t="str">
        <f>IF('Erogatori (imprese) pag 2'!B23=0,"", 'Erogatori (imprese) pag 2'!B23)</f>
        <v/>
      </c>
      <c r="J48" s="74">
        <f>'Erogatori (imprese) pag 2'!C23</f>
        <v>0</v>
      </c>
      <c r="K48" s="74">
        <f>'Erogatori (imprese) pag 2'!D23</f>
        <v>0</v>
      </c>
      <c r="L48" s="74">
        <f>'Erogatori (imprese) pag 2'!F23</f>
        <v>0</v>
      </c>
      <c r="M48" s="74">
        <f>'Erogatori (imprese) pag 2'!E23</f>
        <v>0</v>
      </c>
      <c r="N48" t="s">
        <v>37</v>
      </c>
      <c r="P48">
        <v>0</v>
      </c>
      <c r="Q48" s="80">
        <f>'Erogatori (imprese) pag 2'!G23</f>
        <v>0</v>
      </c>
      <c r="R48">
        <v>0</v>
      </c>
      <c r="S48" s="80">
        <f t="shared" si="1"/>
        <v>0</v>
      </c>
      <c r="T48">
        <v>0</v>
      </c>
      <c r="U48">
        <v>1</v>
      </c>
      <c r="V48">
        <v>0</v>
      </c>
      <c r="W48" s="74">
        <f>Beneficiario!$D$11</f>
        <v>0</v>
      </c>
      <c r="X48">
        <f>Beneficiario!$B$9</f>
        <v>0</v>
      </c>
      <c r="Y48">
        <f>Beneficiario!$C$10</f>
        <v>0</v>
      </c>
      <c r="Z48" s="74">
        <f>Beneficiario!$J$10</f>
        <v>0</v>
      </c>
      <c r="AA48" t="str">
        <f>Beneficiario!$H$10</f>
        <v>RM</v>
      </c>
      <c r="AB48" s="74">
        <f>Beneficiario!$G$11</f>
        <v>0</v>
      </c>
      <c r="AC48" t="str">
        <f>IF(Beneficiario!$B$12=0, "", Beneficiario!$B$12)</f>
        <v/>
      </c>
      <c r="AD48" t="str">
        <f>IF(Beneficiario!$F$12=0, "", Beneficiario!$F$12)</f>
        <v/>
      </c>
      <c r="AE48">
        <f>Beneficiario!$C$16</f>
        <v>0</v>
      </c>
      <c r="AF48">
        <f>Beneficiario!$C$17</f>
        <v>0</v>
      </c>
      <c r="AG48" s="74">
        <f>Beneficiario!$C$18</f>
        <v>0</v>
      </c>
      <c r="AH48">
        <f>Beneficiario!$C$19</f>
        <v>0</v>
      </c>
      <c r="AI48" t="s">
        <v>290</v>
      </c>
      <c r="AJ48" t="str">
        <f>Beneficiario!$F$23</f>
        <v>C</v>
      </c>
      <c r="AK48" s="74">
        <f>'Erogatori (imprese) pag 2'!K23</f>
        <v>0</v>
      </c>
    </row>
    <row r="49" spans="1:37" x14ac:dyDescent="0.25">
      <c r="A49" s="79" t="s">
        <v>286</v>
      </c>
      <c r="B49">
        <v>46</v>
      </c>
      <c r="C49" t="str">
        <f>IF('Erogatori (imprese) pag 2'!B24=0,"", 'Erogatori (imprese) pag 2'!B24)</f>
        <v/>
      </c>
      <c r="J49" s="74">
        <f>'Erogatori (imprese) pag 2'!C24</f>
        <v>0</v>
      </c>
      <c r="K49" s="74">
        <f>'Erogatori (imprese) pag 2'!D24</f>
        <v>0</v>
      </c>
      <c r="L49" s="74">
        <f>'Erogatori (imprese) pag 2'!F24</f>
        <v>0</v>
      </c>
      <c r="M49" s="74">
        <f>'Erogatori (imprese) pag 2'!E24</f>
        <v>0</v>
      </c>
      <c r="N49" t="s">
        <v>37</v>
      </c>
      <c r="P49">
        <v>0</v>
      </c>
      <c r="Q49" s="80">
        <f>'Erogatori (imprese) pag 2'!G24</f>
        <v>0</v>
      </c>
      <c r="R49">
        <v>0</v>
      </c>
      <c r="S49" s="80">
        <f t="shared" si="1"/>
        <v>0</v>
      </c>
      <c r="T49">
        <v>0</v>
      </c>
      <c r="U49">
        <v>1</v>
      </c>
      <c r="V49">
        <v>0</v>
      </c>
      <c r="W49" s="74">
        <f>Beneficiario!$D$11</f>
        <v>0</v>
      </c>
      <c r="X49">
        <f>Beneficiario!$B$9</f>
        <v>0</v>
      </c>
      <c r="Y49">
        <f>Beneficiario!$C$10</f>
        <v>0</v>
      </c>
      <c r="Z49" s="74">
        <f>Beneficiario!$J$10</f>
        <v>0</v>
      </c>
      <c r="AA49" t="str">
        <f>Beneficiario!$H$10</f>
        <v>RM</v>
      </c>
      <c r="AB49" s="74">
        <f>Beneficiario!$G$11</f>
        <v>0</v>
      </c>
      <c r="AC49" t="str">
        <f>IF(Beneficiario!$B$12=0, "", Beneficiario!$B$12)</f>
        <v/>
      </c>
      <c r="AD49" t="str">
        <f>IF(Beneficiario!$F$12=0, "", Beneficiario!$F$12)</f>
        <v/>
      </c>
      <c r="AE49">
        <f>Beneficiario!$C$16</f>
        <v>0</v>
      </c>
      <c r="AF49">
        <f>Beneficiario!$C$17</f>
        <v>0</v>
      </c>
      <c r="AG49" s="74">
        <f>Beneficiario!$C$18</f>
        <v>0</v>
      </c>
      <c r="AH49">
        <f>Beneficiario!$C$19</f>
        <v>0</v>
      </c>
      <c r="AI49" t="s">
        <v>290</v>
      </c>
      <c r="AJ49" t="str">
        <f>Beneficiario!$F$23</f>
        <v>C</v>
      </c>
      <c r="AK49" s="74">
        <f>'Erogatori (imprese) pag 2'!K24</f>
        <v>0</v>
      </c>
    </row>
    <row r="50" spans="1:37" x14ac:dyDescent="0.25">
      <c r="A50" s="79" t="s">
        <v>286</v>
      </c>
      <c r="B50">
        <v>47</v>
      </c>
      <c r="C50" t="str">
        <f>IF('Erogatori (imprese) pag 2'!B25=0,"", 'Erogatori (imprese) pag 2'!B25)</f>
        <v/>
      </c>
      <c r="J50" s="74">
        <f>'Erogatori (imprese) pag 2'!C25</f>
        <v>0</v>
      </c>
      <c r="K50" s="74">
        <f>'Erogatori (imprese) pag 2'!D25</f>
        <v>0</v>
      </c>
      <c r="L50" s="74">
        <f>'Erogatori (imprese) pag 2'!F25</f>
        <v>0</v>
      </c>
      <c r="M50" s="74">
        <f>'Erogatori (imprese) pag 2'!E25</f>
        <v>0</v>
      </c>
      <c r="N50" t="s">
        <v>37</v>
      </c>
      <c r="P50">
        <v>0</v>
      </c>
      <c r="Q50" s="80">
        <f>'Erogatori (imprese) pag 2'!G25</f>
        <v>0</v>
      </c>
      <c r="R50">
        <v>0</v>
      </c>
      <c r="S50" s="80">
        <f t="shared" si="1"/>
        <v>0</v>
      </c>
      <c r="T50">
        <v>0</v>
      </c>
      <c r="U50">
        <v>1</v>
      </c>
      <c r="V50">
        <v>0</v>
      </c>
      <c r="W50" s="74">
        <f>Beneficiario!$D$11</f>
        <v>0</v>
      </c>
      <c r="X50">
        <f>Beneficiario!$B$9</f>
        <v>0</v>
      </c>
      <c r="Y50">
        <f>Beneficiario!$C$10</f>
        <v>0</v>
      </c>
      <c r="Z50" s="74">
        <f>Beneficiario!$J$10</f>
        <v>0</v>
      </c>
      <c r="AA50" t="str">
        <f>Beneficiario!$H$10</f>
        <v>RM</v>
      </c>
      <c r="AB50" s="74">
        <f>Beneficiario!$G$11</f>
        <v>0</v>
      </c>
      <c r="AC50" t="str">
        <f>IF(Beneficiario!$B$12=0, "", Beneficiario!$B$12)</f>
        <v/>
      </c>
      <c r="AD50" t="str">
        <f>IF(Beneficiario!$F$12=0, "", Beneficiario!$F$12)</f>
        <v/>
      </c>
      <c r="AE50">
        <f>Beneficiario!$C$16</f>
        <v>0</v>
      </c>
      <c r="AF50">
        <f>Beneficiario!$C$17</f>
        <v>0</v>
      </c>
      <c r="AG50" s="74">
        <f>Beneficiario!$C$18</f>
        <v>0</v>
      </c>
      <c r="AH50">
        <f>Beneficiario!$C$19</f>
        <v>0</v>
      </c>
      <c r="AI50" t="s">
        <v>290</v>
      </c>
      <c r="AJ50" t="str">
        <f>Beneficiario!$F$23</f>
        <v>C</v>
      </c>
      <c r="AK50" s="74">
        <f>'Erogatori (imprese) pag 2'!K25</f>
        <v>0</v>
      </c>
    </row>
    <row r="51" spans="1:37" x14ac:dyDescent="0.25">
      <c r="A51" s="79" t="s">
        <v>286</v>
      </c>
      <c r="B51">
        <v>48</v>
      </c>
      <c r="C51" t="str">
        <f>IF('Erogatori (imprese) pag 2'!B26=0,"", 'Erogatori (imprese) pag 2'!B26)</f>
        <v/>
      </c>
      <c r="J51" s="74">
        <f>'Erogatori (imprese) pag 2'!C26</f>
        <v>0</v>
      </c>
      <c r="K51" s="74">
        <f>'Erogatori (imprese) pag 2'!D26</f>
        <v>0</v>
      </c>
      <c r="L51" s="74">
        <f>'Erogatori (imprese) pag 2'!F26</f>
        <v>0</v>
      </c>
      <c r="M51" s="74">
        <f>'Erogatori (imprese) pag 2'!E26</f>
        <v>0</v>
      </c>
      <c r="N51" t="s">
        <v>37</v>
      </c>
      <c r="P51">
        <v>0</v>
      </c>
      <c r="Q51" s="80">
        <f>'Erogatori (imprese) pag 2'!G26</f>
        <v>0</v>
      </c>
      <c r="R51">
        <v>0</v>
      </c>
      <c r="S51" s="80">
        <f t="shared" si="1"/>
        <v>0</v>
      </c>
      <c r="T51">
        <v>0</v>
      </c>
      <c r="U51">
        <v>1</v>
      </c>
      <c r="V51">
        <v>0</v>
      </c>
      <c r="W51" s="74">
        <f>Beneficiario!$D$11</f>
        <v>0</v>
      </c>
      <c r="X51">
        <f>Beneficiario!$B$9</f>
        <v>0</v>
      </c>
      <c r="Y51">
        <f>Beneficiario!$C$10</f>
        <v>0</v>
      </c>
      <c r="Z51" s="74">
        <f>Beneficiario!$J$10</f>
        <v>0</v>
      </c>
      <c r="AA51" t="str">
        <f>Beneficiario!$H$10</f>
        <v>RM</v>
      </c>
      <c r="AB51" s="74">
        <f>Beneficiario!$G$11</f>
        <v>0</v>
      </c>
      <c r="AC51" t="str">
        <f>IF(Beneficiario!$B$12=0, "", Beneficiario!$B$12)</f>
        <v/>
      </c>
      <c r="AD51" t="str">
        <f>IF(Beneficiario!$F$12=0, "", Beneficiario!$F$12)</f>
        <v/>
      </c>
      <c r="AE51">
        <f>Beneficiario!$C$16</f>
        <v>0</v>
      </c>
      <c r="AF51">
        <f>Beneficiario!$C$17</f>
        <v>0</v>
      </c>
      <c r="AG51" s="74">
        <f>Beneficiario!$C$18</f>
        <v>0</v>
      </c>
      <c r="AH51">
        <f>Beneficiario!$C$19</f>
        <v>0</v>
      </c>
      <c r="AI51" t="s">
        <v>290</v>
      </c>
      <c r="AJ51" t="str">
        <f>Beneficiario!$F$23</f>
        <v>C</v>
      </c>
      <c r="AK51" s="74">
        <f>'Erogatori (imprese) pag 2'!K26</f>
        <v>0</v>
      </c>
    </row>
    <row r="52" spans="1:37" x14ac:dyDescent="0.25">
      <c r="A52" s="79" t="s">
        <v>286</v>
      </c>
      <c r="B52">
        <v>49</v>
      </c>
      <c r="C52" t="str">
        <f>IF('Erogatori (imprese) pag 2'!B27=0,"", 'Erogatori (imprese) pag 2'!B27)</f>
        <v/>
      </c>
      <c r="J52" s="74">
        <f>'Erogatori (imprese) pag 2'!C27</f>
        <v>0</v>
      </c>
      <c r="K52" s="74">
        <f>'Erogatori (imprese) pag 2'!D27</f>
        <v>0</v>
      </c>
      <c r="L52" s="74">
        <f>'Erogatori (imprese) pag 2'!F27</f>
        <v>0</v>
      </c>
      <c r="M52" s="74">
        <f>'Erogatori (imprese) pag 2'!E27</f>
        <v>0</v>
      </c>
      <c r="N52" t="s">
        <v>37</v>
      </c>
      <c r="P52">
        <v>0</v>
      </c>
      <c r="Q52" s="80">
        <f>'Erogatori (imprese) pag 2'!G27</f>
        <v>0</v>
      </c>
      <c r="R52">
        <v>0</v>
      </c>
      <c r="S52" s="80">
        <f t="shared" si="1"/>
        <v>0</v>
      </c>
      <c r="T52">
        <v>0</v>
      </c>
      <c r="U52">
        <v>1</v>
      </c>
      <c r="V52">
        <v>0</v>
      </c>
      <c r="W52" s="74">
        <f>Beneficiario!$D$11</f>
        <v>0</v>
      </c>
      <c r="X52">
        <f>Beneficiario!$B$9</f>
        <v>0</v>
      </c>
      <c r="Y52">
        <f>Beneficiario!$C$10</f>
        <v>0</v>
      </c>
      <c r="Z52" s="74">
        <f>Beneficiario!$J$10</f>
        <v>0</v>
      </c>
      <c r="AA52" t="str">
        <f>Beneficiario!$H$10</f>
        <v>RM</v>
      </c>
      <c r="AB52" s="74">
        <f>Beneficiario!$G$11</f>
        <v>0</v>
      </c>
      <c r="AC52" t="str">
        <f>IF(Beneficiario!$B$12=0, "", Beneficiario!$B$12)</f>
        <v/>
      </c>
      <c r="AD52" t="str">
        <f>IF(Beneficiario!$F$12=0, "", Beneficiario!$F$12)</f>
        <v/>
      </c>
      <c r="AE52">
        <f>Beneficiario!$C$16</f>
        <v>0</v>
      </c>
      <c r="AF52">
        <f>Beneficiario!$C$17</f>
        <v>0</v>
      </c>
      <c r="AG52" s="74">
        <f>Beneficiario!$C$18</f>
        <v>0</v>
      </c>
      <c r="AH52">
        <f>Beneficiario!$C$19</f>
        <v>0</v>
      </c>
      <c r="AI52" t="s">
        <v>290</v>
      </c>
      <c r="AJ52" t="str">
        <f>Beneficiario!$F$23</f>
        <v>C</v>
      </c>
      <c r="AK52" s="74">
        <f>'Erogatori (imprese) pag 2'!K27</f>
        <v>0</v>
      </c>
    </row>
    <row r="53" spans="1:37" x14ac:dyDescent="0.25">
      <c r="A53" s="79" t="s">
        <v>286</v>
      </c>
      <c r="B53">
        <v>50</v>
      </c>
      <c r="C53" t="str">
        <f>IF('Erogatori (imprese) pag 2'!B28=0,"", 'Erogatori (imprese) pag 2'!B28)</f>
        <v/>
      </c>
      <c r="J53" s="74">
        <f>'Erogatori (imprese) pag 2'!C28</f>
        <v>0</v>
      </c>
      <c r="K53" s="74">
        <f>'Erogatori (imprese) pag 2'!D28</f>
        <v>0</v>
      </c>
      <c r="L53" s="74">
        <f>'Erogatori (imprese) pag 2'!F28</f>
        <v>0</v>
      </c>
      <c r="M53" s="74">
        <f>'Erogatori (imprese) pag 2'!E28</f>
        <v>0</v>
      </c>
      <c r="N53" t="s">
        <v>37</v>
      </c>
      <c r="P53">
        <v>0</v>
      </c>
      <c r="Q53" s="80">
        <f>'Erogatori (imprese) pag 2'!G28</f>
        <v>0</v>
      </c>
      <c r="R53">
        <v>0</v>
      </c>
      <c r="S53" s="80">
        <f t="shared" si="1"/>
        <v>0</v>
      </c>
      <c r="T53">
        <v>0</v>
      </c>
      <c r="U53">
        <v>1</v>
      </c>
      <c r="V53">
        <v>0</v>
      </c>
      <c r="W53" s="74">
        <f>Beneficiario!$D$11</f>
        <v>0</v>
      </c>
      <c r="X53">
        <f>Beneficiario!$B$9</f>
        <v>0</v>
      </c>
      <c r="Y53">
        <f>Beneficiario!$C$10</f>
        <v>0</v>
      </c>
      <c r="Z53" s="74">
        <f>Beneficiario!$J$10</f>
        <v>0</v>
      </c>
      <c r="AA53" t="str">
        <f>Beneficiario!$H$10</f>
        <v>RM</v>
      </c>
      <c r="AB53" s="74">
        <f>Beneficiario!$G$11</f>
        <v>0</v>
      </c>
      <c r="AC53" t="str">
        <f>IF(Beneficiario!$B$12=0, "", Beneficiario!$B$12)</f>
        <v/>
      </c>
      <c r="AD53" t="str">
        <f>IF(Beneficiario!$F$12=0, "", Beneficiario!$F$12)</f>
        <v/>
      </c>
      <c r="AE53">
        <f>Beneficiario!$C$16</f>
        <v>0</v>
      </c>
      <c r="AF53">
        <f>Beneficiario!$C$17</f>
        <v>0</v>
      </c>
      <c r="AG53" s="74">
        <f>Beneficiario!$C$18</f>
        <v>0</v>
      </c>
      <c r="AH53">
        <f>Beneficiario!$C$19</f>
        <v>0</v>
      </c>
      <c r="AI53" t="s">
        <v>290</v>
      </c>
      <c r="AJ53" t="str">
        <f>Beneficiario!$F$23</f>
        <v>C</v>
      </c>
      <c r="AK53" s="74">
        <f>'Erogatori (imprese) pag 2'!K28</f>
        <v>0</v>
      </c>
    </row>
    <row r="54" spans="1:37" x14ac:dyDescent="0.25">
      <c r="A54" s="78" t="s">
        <v>286</v>
      </c>
      <c r="B54">
        <v>51</v>
      </c>
      <c r="C54" t="str">
        <f>IF('Erogatori (imprese) pag 3'!B4=0,"", 'Erogatori (imprese) pag 3'!B4)</f>
        <v/>
      </c>
      <c r="J54" s="74">
        <f>'Erogatori (imprese) pag 3'!C4</f>
        <v>0</v>
      </c>
      <c r="K54" s="74">
        <f>'Erogatori (imprese) pag 3'!D4</f>
        <v>0</v>
      </c>
      <c r="L54" s="74">
        <f>'Erogatori (imprese) pag 3'!F4</f>
        <v>0</v>
      </c>
      <c r="M54" s="74">
        <f>'Erogatori (imprese) pag 3'!E4</f>
        <v>0</v>
      </c>
      <c r="N54" t="s">
        <v>37</v>
      </c>
      <c r="P54">
        <v>0</v>
      </c>
      <c r="Q54" s="80">
        <f>'Erogatori (imprese) pag 3'!G4</f>
        <v>0</v>
      </c>
      <c r="R54">
        <v>0</v>
      </c>
      <c r="S54" s="80">
        <f t="shared" si="1"/>
        <v>0</v>
      </c>
      <c r="T54">
        <v>0</v>
      </c>
      <c r="U54">
        <v>1</v>
      </c>
      <c r="V54">
        <v>0</v>
      </c>
      <c r="W54" s="74">
        <f>Beneficiario!$D$11</f>
        <v>0</v>
      </c>
      <c r="X54">
        <f>Beneficiario!$B$9</f>
        <v>0</v>
      </c>
      <c r="Y54">
        <f>Beneficiario!$C$10</f>
        <v>0</v>
      </c>
      <c r="Z54" s="74">
        <f>Beneficiario!$J$10</f>
        <v>0</v>
      </c>
      <c r="AA54" t="str">
        <f>Beneficiario!$H$10</f>
        <v>RM</v>
      </c>
      <c r="AB54" s="74">
        <f>Beneficiario!$G$11</f>
        <v>0</v>
      </c>
      <c r="AC54" t="str">
        <f>IF(Beneficiario!$B$12=0, "", Beneficiario!$B$12)</f>
        <v/>
      </c>
      <c r="AD54" t="str">
        <f>IF(Beneficiario!$F$12=0, "", Beneficiario!$F$12)</f>
        <v/>
      </c>
      <c r="AE54">
        <f>Beneficiario!$C$16</f>
        <v>0</v>
      </c>
      <c r="AF54">
        <f>Beneficiario!$C$17</f>
        <v>0</v>
      </c>
      <c r="AG54" s="74">
        <f>Beneficiario!$C$18</f>
        <v>0</v>
      </c>
      <c r="AH54">
        <f>Beneficiario!$C$19</f>
        <v>0</v>
      </c>
      <c r="AI54" t="s">
        <v>290</v>
      </c>
      <c r="AJ54" t="str">
        <f>Beneficiario!$F$23</f>
        <v>C</v>
      </c>
      <c r="AK54" s="74">
        <f>'Erogatori (imprese) pag 3'!K4</f>
        <v>0</v>
      </c>
    </row>
    <row r="55" spans="1:37" x14ac:dyDescent="0.25">
      <c r="A55" s="78" t="s">
        <v>286</v>
      </c>
      <c r="B55">
        <v>52</v>
      </c>
      <c r="C55" t="str">
        <f>IF('Erogatori (imprese) pag 3'!B5=0,"", 'Erogatori (imprese) pag 3'!B5)</f>
        <v/>
      </c>
      <c r="J55" s="74">
        <f>'Erogatori (imprese) pag 3'!C5</f>
        <v>0</v>
      </c>
      <c r="K55" s="74">
        <f>'Erogatori (imprese) pag 3'!D5</f>
        <v>0</v>
      </c>
      <c r="L55" s="74">
        <f>'Erogatori (imprese) pag 3'!F5</f>
        <v>0</v>
      </c>
      <c r="M55" s="74">
        <f>'Erogatori (imprese) pag 3'!E5</f>
        <v>0</v>
      </c>
      <c r="N55" t="s">
        <v>37</v>
      </c>
      <c r="P55">
        <v>0</v>
      </c>
      <c r="Q55" s="80">
        <f>'Erogatori (imprese) pag 3'!G5</f>
        <v>0</v>
      </c>
      <c r="R55">
        <v>0</v>
      </c>
      <c r="S55" s="80">
        <f t="shared" si="1"/>
        <v>0</v>
      </c>
      <c r="T55">
        <v>0</v>
      </c>
      <c r="U55">
        <v>1</v>
      </c>
      <c r="V55">
        <v>0</v>
      </c>
      <c r="W55" s="74">
        <f>Beneficiario!$D$11</f>
        <v>0</v>
      </c>
      <c r="X55">
        <f>Beneficiario!$B$9</f>
        <v>0</v>
      </c>
      <c r="Y55">
        <f>Beneficiario!$C$10</f>
        <v>0</v>
      </c>
      <c r="Z55" s="74">
        <f>Beneficiario!$J$10</f>
        <v>0</v>
      </c>
      <c r="AA55" t="str">
        <f>Beneficiario!$H$10</f>
        <v>RM</v>
      </c>
      <c r="AB55" s="74">
        <f>Beneficiario!$G$11</f>
        <v>0</v>
      </c>
      <c r="AC55" t="str">
        <f>IF(Beneficiario!$B$12=0, "", Beneficiario!$B$12)</f>
        <v/>
      </c>
      <c r="AD55" t="str">
        <f>IF(Beneficiario!$F$12=0, "", Beneficiario!$F$12)</f>
        <v/>
      </c>
      <c r="AE55">
        <f>Beneficiario!$C$16</f>
        <v>0</v>
      </c>
      <c r="AF55">
        <f>Beneficiario!$C$17</f>
        <v>0</v>
      </c>
      <c r="AG55" s="74">
        <f>Beneficiario!$C$18</f>
        <v>0</v>
      </c>
      <c r="AH55">
        <f>Beneficiario!$C$19</f>
        <v>0</v>
      </c>
      <c r="AI55" t="s">
        <v>290</v>
      </c>
      <c r="AJ55" t="str">
        <f>Beneficiario!$F$23</f>
        <v>C</v>
      </c>
      <c r="AK55" s="74">
        <f>'Erogatori (imprese) pag 3'!K5</f>
        <v>0</v>
      </c>
    </row>
    <row r="56" spans="1:37" x14ac:dyDescent="0.25">
      <c r="A56" s="78" t="s">
        <v>286</v>
      </c>
      <c r="B56">
        <v>53</v>
      </c>
      <c r="C56" t="str">
        <f>IF('Erogatori (imprese) pag 3'!B6=0,"", 'Erogatori (imprese) pag 3'!B6)</f>
        <v/>
      </c>
      <c r="J56" s="74">
        <f>'Erogatori (imprese) pag 3'!C6</f>
        <v>0</v>
      </c>
      <c r="K56" s="74">
        <f>'Erogatori (imprese) pag 3'!D6</f>
        <v>0</v>
      </c>
      <c r="L56" s="74">
        <f>'Erogatori (imprese) pag 3'!F6</f>
        <v>0</v>
      </c>
      <c r="M56" s="74">
        <f>'Erogatori (imprese) pag 3'!E6</f>
        <v>0</v>
      </c>
      <c r="N56" t="s">
        <v>37</v>
      </c>
      <c r="P56">
        <v>0</v>
      </c>
      <c r="Q56" s="80">
        <f>'Erogatori (imprese) pag 3'!G6</f>
        <v>0</v>
      </c>
      <c r="R56">
        <v>0</v>
      </c>
      <c r="S56" s="80">
        <f t="shared" si="1"/>
        <v>0</v>
      </c>
      <c r="T56">
        <v>0</v>
      </c>
      <c r="U56">
        <v>1</v>
      </c>
      <c r="V56">
        <v>0</v>
      </c>
      <c r="W56" s="74">
        <f>Beneficiario!$D$11</f>
        <v>0</v>
      </c>
      <c r="X56">
        <f>Beneficiario!$B$9</f>
        <v>0</v>
      </c>
      <c r="Y56">
        <f>Beneficiario!$C$10</f>
        <v>0</v>
      </c>
      <c r="Z56" s="74">
        <f>Beneficiario!$J$10</f>
        <v>0</v>
      </c>
      <c r="AA56" t="str">
        <f>Beneficiario!$H$10</f>
        <v>RM</v>
      </c>
      <c r="AB56" s="74">
        <f>Beneficiario!$G$11</f>
        <v>0</v>
      </c>
      <c r="AC56" t="str">
        <f>IF(Beneficiario!$B$12=0, "", Beneficiario!$B$12)</f>
        <v/>
      </c>
      <c r="AD56" t="str">
        <f>IF(Beneficiario!$F$12=0, "", Beneficiario!$F$12)</f>
        <v/>
      </c>
      <c r="AE56">
        <f>Beneficiario!$C$16</f>
        <v>0</v>
      </c>
      <c r="AF56">
        <f>Beneficiario!$C$17</f>
        <v>0</v>
      </c>
      <c r="AG56" s="74">
        <f>Beneficiario!$C$18</f>
        <v>0</v>
      </c>
      <c r="AH56">
        <f>Beneficiario!$C$19</f>
        <v>0</v>
      </c>
      <c r="AI56" t="s">
        <v>290</v>
      </c>
      <c r="AJ56" t="str">
        <f>Beneficiario!$F$23</f>
        <v>C</v>
      </c>
      <c r="AK56" s="74">
        <f>'Erogatori (imprese) pag 3'!K6</f>
        <v>0</v>
      </c>
    </row>
    <row r="57" spans="1:37" x14ac:dyDescent="0.25">
      <c r="A57" s="78" t="s">
        <v>286</v>
      </c>
      <c r="B57">
        <v>54</v>
      </c>
      <c r="C57" t="str">
        <f>IF('Erogatori (imprese) pag 3'!B7=0,"", 'Erogatori (imprese) pag 3'!B7)</f>
        <v/>
      </c>
      <c r="J57" s="74">
        <f>'Erogatori (imprese) pag 3'!C7</f>
        <v>0</v>
      </c>
      <c r="K57" s="74">
        <f>'Erogatori (imprese) pag 3'!D7</f>
        <v>0</v>
      </c>
      <c r="L57" s="74">
        <f>'Erogatori (imprese) pag 3'!F7</f>
        <v>0</v>
      </c>
      <c r="M57" s="74">
        <f>'Erogatori (imprese) pag 3'!E7</f>
        <v>0</v>
      </c>
      <c r="N57" t="s">
        <v>37</v>
      </c>
      <c r="P57">
        <v>0</v>
      </c>
      <c r="Q57" s="80">
        <f>'Erogatori (imprese) pag 3'!G7</f>
        <v>0</v>
      </c>
      <c r="R57">
        <v>0</v>
      </c>
      <c r="S57" s="80">
        <f t="shared" si="1"/>
        <v>0</v>
      </c>
      <c r="T57">
        <v>0</v>
      </c>
      <c r="U57">
        <v>1</v>
      </c>
      <c r="V57">
        <v>0</v>
      </c>
      <c r="W57" s="74">
        <f>Beneficiario!$D$11</f>
        <v>0</v>
      </c>
      <c r="X57">
        <f>Beneficiario!$B$9</f>
        <v>0</v>
      </c>
      <c r="Y57">
        <f>Beneficiario!$C$10</f>
        <v>0</v>
      </c>
      <c r="Z57" s="74">
        <f>Beneficiario!$J$10</f>
        <v>0</v>
      </c>
      <c r="AA57" t="str">
        <f>Beneficiario!$H$10</f>
        <v>RM</v>
      </c>
      <c r="AB57" s="74">
        <f>Beneficiario!$G$11</f>
        <v>0</v>
      </c>
      <c r="AC57" t="str">
        <f>IF(Beneficiario!$B$12=0, "", Beneficiario!$B$12)</f>
        <v/>
      </c>
      <c r="AD57" t="str">
        <f>IF(Beneficiario!$F$12=0, "", Beneficiario!$F$12)</f>
        <v/>
      </c>
      <c r="AE57">
        <f>Beneficiario!$C$16</f>
        <v>0</v>
      </c>
      <c r="AF57">
        <f>Beneficiario!$C$17</f>
        <v>0</v>
      </c>
      <c r="AG57" s="74">
        <f>Beneficiario!$C$18</f>
        <v>0</v>
      </c>
      <c r="AH57">
        <f>Beneficiario!$C$19</f>
        <v>0</v>
      </c>
      <c r="AI57" t="s">
        <v>290</v>
      </c>
      <c r="AJ57" t="str">
        <f>Beneficiario!$F$23</f>
        <v>C</v>
      </c>
      <c r="AK57" s="74">
        <f>'Erogatori (imprese) pag 3'!K7</f>
        <v>0</v>
      </c>
    </row>
    <row r="58" spans="1:37" x14ac:dyDescent="0.25">
      <c r="A58" s="78" t="s">
        <v>286</v>
      </c>
      <c r="B58">
        <v>55</v>
      </c>
      <c r="C58" t="str">
        <f>IF('Erogatori (imprese) pag 3'!B8=0,"", 'Erogatori (imprese) pag 3'!B8)</f>
        <v/>
      </c>
      <c r="J58" s="74">
        <f>'Erogatori (imprese) pag 3'!C8</f>
        <v>0</v>
      </c>
      <c r="K58" s="74">
        <f>'Erogatori (imprese) pag 3'!D8</f>
        <v>0</v>
      </c>
      <c r="L58" s="74">
        <f>'Erogatori (imprese) pag 3'!F8</f>
        <v>0</v>
      </c>
      <c r="M58" s="74">
        <f>'Erogatori (imprese) pag 3'!E8</f>
        <v>0</v>
      </c>
      <c r="N58" t="s">
        <v>37</v>
      </c>
      <c r="P58">
        <v>0</v>
      </c>
      <c r="Q58" s="80">
        <f>'Erogatori (imprese) pag 3'!G8</f>
        <v>0</v>
      </c>
      <c r="R58">
        <v>0</v>
      </c>
      <c r="S58" s="80">
        <f t="shared" si="1"/>
        <v>0</v>
      </c>
      <c r="T58">
        <v>0</v>
      </c>
      <c r="U58">
        <v>1</v>
      </c>
      <c r="V58">
        <v>0</v>
      </c>
      <c r="W58" s="74">
        <f>Beneficiario!$D$11</f>
        <v>0</v>
      </c>
      <c r="X58">
        <f>Beneficiario!$B$9</f>
        <v>0</v>
      </c>
      <c r="Y58">
        <f>Beneficiario!$C$10</f>
        <v>0</v>
      </c>
      <c r="Z58" s="74">
        <f>Beneficiario!$J$10</f>
        <v>0</v>
      </c>
      <c r="AA58" t="str">
        <f>Beneficiario!$H$10</f>
        <v>RM</v>
      </c>
      <c r="AB58" s="74">
        <f>Beneficiario!$G$11</f>
        <v>0</v>
      </c>
      <c r="AC58" t="str">
        <f>IF(Beneficiario!$B$12=0, "", Beneficiario!$B$12)</f>
        <v/>
      </c>
      <c r="AD58" t="str">
        <f>IF(Beneficiario!$F$12=0, "", Beneficiario!$F$12)</f>
        <v/>
      </c>
      <c r="AE58">
        <f>Beneficiario!$C$16</f>
        <v>0</v>
      </c>
      <c r="AF58">
        <f>Beneficiario!$C$17</f>
        <v>0</v>
      </c>
      <c r="AG58" s="74">
        <f>Beneficiario!$C$18</f>
        <v>0</v>
      </c>
      <c r="AH58">
        <f>Beneficiario!$C$19</f>
        <v>0</v>
      </c>
      <c r="AI58" t="s">
        <v>290</v>
      </c>
      <c r="AJ58" t="str">
        <f>Beneficiario!$F$23</f>
        <v>C</v>
      </c>
      <c r="AK58" s="74">
        <f>'Erogatori (imprese) pag 3'!K8</f>
        <v>0</v>
      </c>
    </row>
    <row r="59" spans="1:37" x14ac:dyDescent="0.25">
      <c r="A59" s="78" t="s">
        <v>286</v>
      </c>
      <c r="B59">
        <v>56</v>
      </c>
      <c r="C59" t="str">
        <f>IF('Erogatori (imprese) pag 3'!B9=0,"", 'Erogatori (imprese) pag 3'!B9)</f>
        <v/>
      </c>
      <c r="J59" s="74">
        <f>'Erogatori (imprese) pag 3'!C9</f>
        <v>0</v>
      </c>
      <c r="K59" s="74">
        <f>'Erogatori (imprese) pag 3'!D9</f>
        <v>0</v>
      </c>
      <c r="L59" s="74">
        <f>'Erogatori (imprese) pag 3'!F9</f>
        <v>0</v>
      </c>
      <c r="M59" s="74">
        <f>'Erogatori (imprese) pag 3'!E9</f>
        <v>0</v>
      </c>
      <c r="N59" t="s">
        <v>37</v>
      </c>
      <c r="P59">
        <v>0</v>
      </c>
      <c r="Q59" s="80">
        <f>'Erogatori (imprese) pag 3'!G9</f>
        <v>0</v>
      </c>
      <c r="R59">
        <v>0</v>
      </c>
      <c r="S59" s="80">
        <f t="shared" si="1"/>
        <v>0</v>
      </c>
      <c r="T59">
        <v>0</v>
      </c>
      <c r="U59">
        <v>1</v>
      </c>
      <c r="V59">
        <v>0</v>
      </c>
      <c r="W59" s="74">
        <f>Beneficiario!$D$11</f>
        <v>0</v>
      </c>
      <c r="X59">
        <f>Beneficiario!$B$9</f>
        <v>0</v>
      </c>
      <c r="Y59">
        <f>Beneficiario!$C$10</f>
        <v>0</v>
      </c>
      <c r="Z59" s="74">
        <f>Beneficiario!$J$10</f>
        <v>0</v>
      </c>
      <c r="AA59" t="str">
        <f>Beneficiario!$H$10</f>
        <v>RM</v>
      </c>
      <c r="AB59" s="74">
        <f>Beneficiario!$G$11</f>
        <v>0</v>
      </c>
      <c r="AC59" t="str">
        <f>IF(Beneficiario!$B$12=0, "", Beneficiario!$B$12)</f>
        <v/>
      </c>
      <c r="AD59" t="str">
        <f>IF(Beneficiario!$F$12=0, "", Beneficiario!$F$12)</f>
        <v/>
      </c>
      <c r="AE59">
        <f>Beneficiario!$C$16</f>
        <v>0</v>
      </c>
      <c r="AF59">
        <f>Beneficiario!$C$17</f>
        <v>0</v>
      </c>
      <c r="AG59" s="74">
        <f>Beneficiario!$C$18</f>
        <v>0</v>
      </c>
      <c r="AH59">
        <f>Beneficiario!$C$19</f>
        <v>0</v>
      </c>
      <c r="AI59" t="s">
        <v>290</v>
      </c>
      <c r="AJ59" t="str">
        <f>Beneficiario!$F$23</f>
        <v>C</v>
      </c>
      <c r="AK59" s="74">
        <f>'Erogatori (imprese) pag 3'!K9</f>
        <v>0</v>
      </c>
    </row>
    <row r="60" spans="1:37" x14ac:dyDescent="0.25">
      <c r="A60" s="78" t="s">
        <v>286</v>
      </c>
      <c r="B60">
        <v>57</v>
      </c>
      <c r="C60" t="str">
        <f>IF('Erogatori (imprese) pag 3'!B10=0,"", 'Erogatori (imprese) pag 3'!B10)</f>
        <v/>
      </c>
      <c r="J60" s="74">
        <f>'Erogatori (imprese) pag 3'!C10</f>
        <v>0</v>
      </c>
      <c r="K60" s="74">
        <f>'Erogatori (imprese) pag 3'!D10</f>
        <v>0</v>
      </c>
      <c r="L60" s="74">
        <f>'Erogatori (imprese) pag 3'!F10</f>
        <v>0</v>
      </c>
      <c r="M60" s="74">
        <f>'Erogatori (imprese) pag 3'!E10</f>
        <v>0</v>
      </c>
      <c r="N60" t="s">
        <v>37</v>
      </c>
      <c r="P60">
        <v>0</v>
      </c>
      <c r="Q60" s="80">
        <f>'Erogatori (imprese) pag 3'!G10</f>
        <v>0</v>
      </c>
      <c r="R60">
        <v>0</v>
      </c>
      <c r="S60" s="80">
        <f t="shared" si="1"/>
        <v>0</v>
      </c>
      <c r="T60">
        <v>0</v>
      </c>
      <c r="U60">
        <v>1</v>
      </c>
      <c r="V60">
        <v>0</v>
      </c>
      <c r="W60" s="74">
        <f>Beneficiario!$D$11</f>
        <v>0</v>
      </c>
      <c r="X60">
        <f>Beneficiario!$B$9</f>
        <v>0</v>
      </c>
      <c r="Y60">
        <f>Beneficiario!$C$10</f>
        <v>0</v>
      </c>
      <c r="Z60" s="74">
        <f>Beneficiario!$J$10</f>
        <v>0</v>
      </c>
      <c r="AA60" t="str">
        <f>Beneficiario!$H$10</f>
        <v>RM</v>
      </c>
      <c r="AB60" s="74">
        <f>Beneficiario!$G$11</f>
        <v>0</v>
      </c>
      <c r="AC60" t="str">
        <f>IF(Beneficiario!$B$12=0, "", Beneficiario!$B$12)</f>
        <v/>
      </c>
      <c r="AD60" t="str">
        <f>IF(Beneficiario!$F$12=0, "", Beneficiario!$F$12)</f>
        <v/>
      </c>
      <c r="AE60">
        <f>Beneficiario!$C$16</f>
        <v>0</v>
      </c>
      <c r="AF60">
        <f>Beneficiario!$C$17</f>
        <v>0</v>
      </c>
      <c r="AG60" s="74">
        <f>Beneficiario!$C$18</f>
        <v>0</v>
      </c>
      <c r="AH60">
        <f>Beneficiario!$C$19</f>
        <v>0</v>
      </c>
      <c r="AI60" t="s">
        <v>290</v>
      </c>
      <c r="AJ60" t="str">
        <f>Beneficiario!$F$23</f>
        <v>C</v>
      </c>
      <c r="AK60" s="74">
        <f>'Erogatori (imprese) pag 3'!K10</f>
        <v>0</v>
      </c>
    </row>
    <row r="61" spans="1:37" x14ac:dyDescent="0.25">
      <c r="A61" s="78" t="s">
        <v>286</v>
      </c>
      <c r="B61">
        <v>58</v>
      </c>
      <c r="C61" t="str">
        <f>IF('Erogatori (imprese) pag 3'!B11=0,"", 'Erogatori (imprese) pag 3'!B11)</f>
        <v/>
      </c>
      <c r="J61" s="74">
        <f>'Erogatori (imprese) pag 3'!C11</f>
        <v>0</v>
      </c>
      <c r="K61" s="74">
        <f>'Erogatori (imprese) pag 3'!D11</f>
        <v>0</v>
      </c>
      <c r="L61" s="74">
        <f>'Erogatori (imprese) pag 3'!F11</f>
        <v>0</v>
      </c>
      <c r="M61" s="74">
        <f>'Erogatori (imprese) pag 3'!E11</f>
        <v>0</v>
      </c>
      <c r="N61" t="s">
        <v>37</v>
      </c>
      <c r="P61">
        <v>0</v>
      </c>
      <c r="Q61" s="80">
        <f>'Erogatori (imprese) pag 3'!G11</f>
        <v>0</v>
      </c>
      <c r="R61">
        <v>0</v>
      </c>
      <c r="S61" s="80">
        <f t="shared" si="1"/>
        <v>0</v>
      </c>
      <c r="T61">
        <v>0</v>
      </c>
      <c r="U61">
        <v>1</v>
      </c>
      <c r="V61">
        <v>0</v>
      </c>
      <c r="W61" s="74">
        <f>Beneficiario!$D$11</f>
        <v>0</v>
      </c>
      <c r="X61">
        <f>Beneficiario!$B$9</f>
        <v>0</v>
      </c>
      <c r="Y61">
        <f>Beneficiario!$C$10</f>
        <v>0</v>
      </c>
      <c r="Z61" s="74">
        <f>Beneficiario!$J$10</f>
        <v>0</v>
      </c>
      <c r="AA61" t="str">
        <f>Beneficiario!$H$10</f>
        <v>RM</v>
      </c>
      <c r="AB61" s="74">
        <f>Beneficiario!$G$11</f>
        <v>0</v>
      </c>
      <c r="AC61" t="str">
        <f>IF(Beneficiario!$B$12=0, "", Beneficiario!$B$12)</f>
        <v/>
      </c>
      <c r="AD61" t="str">
        <f>IF(Beneficiario!$F$12=0, "", Beneficiario!$F$12)</f>
        <v/>
      </c>
      <c r="AE61">
        <f>Beneficiario!$C$16</f>
        <v>0</v>
      </c>
      <c r="AF61">
        <f>Beneficiario!$C$17</f>
        <v>0</v>
      </c>
      <c r="AG61" s="74">
        <f>Beneficiario!$C$18</f>
        <v>0</v>
      </c>
      <c r="AH61">
        <f>Beneficiario!$C$19</f>
        <v>0</v>
      </c>
      <c r="AI61" t="s">
        <v>290</v>
      </c>
      <c r="AJ61" t="str">
        <f>Beneficiario!$F$23</f>
        <v>C</v>
      </c>
      <c r="AK61" s="74">
        <f>'Erogatori (imprese) pag 3'!K11</f>
        <v>0</v>
      </c>
    </row>
    <row r="62" spans="1:37" x14ac:dyDescent="0.25">
      <c r="A62" s="78" t="s">
        <v>286</v>
      </c>
      <c r="B62">
        <v>59</v>
      </c>
      <c r="C62" t="str">
        <f>IF('Erogatori (imprese) pag 3'!B12=0,"", 'Erogatori (imprese) pag 3'!B12)</f>
        <v/>
      </c>
      <c r="J62" s="74">
        <f>'Erogatori (imprese) pag 3'!C12</f>
        <v>0</v>
      </c>
      <c r="K62" s="74">
        <f>'Erogatori (imprese) pag 3'!D12</f>
        <v>0</v>
      </c>
      <c r="L62" s="74">
        <f>'Erogatori (imprese) pag 3'!F12</f>
        <v>0</v>
      </c>
      <c r="M62" s="74">
        <f>'Erogatori (imprese) pag 3'!E12</f>
        <v>0</v>
      </c>
      <c r="N62" t="s">
        <v>37</v>
      </c>
      <c r="P62">
        <v>0</v>
      </c>
      <c r="Q62" s="80">
        <f>'Erogatori (imprese) pag 3'!G12</f>
        <v>0</v>
      </c>
      <c r="R62">
        <v>0</v>
      </c>
      <c r="S62" s="80">
        <f t="shared" si="1"/>
        <v>0</v>
      </c>
      <c r="T62">
        <v>0</v>
      </c>
      <c r="U62">
        <v>1</v>
      </c>
      <c r="V62">
        <v>0</v>
      </c>
      <c r="W62" s="74">
        <f>Beneficiario!$D$11</f>
        <v>0</v>
      </c>
      <c r="X62">
        <f>Beneficiario!$B$9</f>
        <v>0</v>
      </c>
      <c r="Y62">
        <f>Beneficiario!$C$10</f>
        <v>0</v>
      </c>
      <c r="Z62" s="74">
        <f>Beneficiario!$J$10</f>
        <v>0</v>
      </c>
      <c r="AA62" t="str">
        <f>Beneficiario!$H$10</f>
        <v>RM</v>
      </c>
      <c r="AB62" s="74">
        <f>Beneficiario!$G$11</f>
        <v>0</v>
      </c>
      <c r="AC62" t="str">
        <f>IF(Beneficiario!$B$12=0, "", Beneficiario!$B$12)</f>
        <v/>
      </c>
      <c r="AD62" t="str">
        <f>IF(Beneficiario!$F$12=0, "", Beneficiario!$F$12)</f>
        <v/>
      </c>
      <c r="AE62">
        <f>Beneficiario!$C$16</f>
        <v>0</v>
      </c>
      <c r="AF62">
        <f>Beneficiario!$C$17</f>
        <v>0</v>
      </c>
      <c r="AG62" s="74">
        <f>Beneficiario!$C$18</f>
        <v>0</v>
      </c>
      <c r="AH62">
        <f>Beneficiario!$C$19</f>
        <v>0</v>
      </c>
      <c r="AI62" t="s">
        <v>290</v>
      </c>
      <c r="AJ62" t="str">
        <f>Beneficiario!$F$23</f>
        <v>C</v>
      </c>
      <c r="AK62" s="74">
        <f>'Erogatori (imprese) pag 3'!K12</f>
        <v>0</v>
      </c>
    </row>
    <row r="63" spans="1:37" x14ac:dyDescent="0.25">
      <c r="A63" s="78" t="s">
        <v>286</v>
      </c>
      <c r="B63">
        <v>60</v>
      </c>
      <c r="C63" t="str">
        <f>IF('Erogatori (imprese) pag 3'!B13=0,"", 'Erogatori (imprese) pag 3'!B13)</f>
        <v/>
      </c>
      <c r="J63" s="74">
        <f>'Erogatori (imprese) pag 3'!C13</f>
        <v>0</v>
      </c>
      <c r="K63" s="74">
        <f>'Erogatori (imprese) pag 3'!D13</f>
        <v>0</v>
      </c>
      <c r="L63" s="74">
        <f>'Erogatori (imprese) pag 3'!F13</f>
        <v>0</v>
      </c>
      <c r="M63" s="74">
        <f>'Erogatori (imprese) pag 3'!E13</f>
        <v>0</v>
      </c>
      <c r="N63" t="s">
        <v>37</v>
      </c>
      <c r="P63">
        <v>0</v>
      </c>
      <c r="Q63" s="80">
        <f>'Erogatori (imprese) pag 3'!G13</f>
        <v>0</v>
      </c>
      <c r="R63">
        <v>0</v>
      </c>
      <c r="S63" s="80">
        <f t="shared" si="1"/>
        <v>0</v>
      </c>
      <c r="T63">
        <v>0</v>
      </c>
      <c r="U63">
        <v>1</v>
      </c>
      <c r="V63">
        <v>0</v>
      </c>
      <c r="W63" s="74">
        <f>Beneficiario!$D$11</f>
        <v>0</v>
      </c>
      <c r="X63">
        <f>Beneficiario!$B$9</f>
        <v>0</v>
      </c>
      <c r="Y63">
        <f>Beneficiario!$C$10</f>
        <v>0</v>
      </c>
      <c r="Z63" s="74">
        <f>Beneficiario!$J$10</f>
        <v>0</v>
      </c>
      <c r="AA63" t="str">
        <f>Beneficiario!$H$10</f>
        <v>RM</v>
      </c>
      <c r="AB63" s="74">
        <f>Beneficiario!$G$11</f>
        <v>0</v>
      </c>
      <c r="AC63" t="str">
        <f>IF(Beneficiario!$B$12=0, "", Beneficiario!$B$12)</f>
        <v/>
      </c>
      <c r="AD63" t="str">
        <f>IF(Beneficiario!$F$12=0, "", Beneficiario!$F$12)</f>
        <v/>
      </c>
      <c r="AE63">
        <f>Beneficiario!$C$16</f>
        <v>0</v>
      </c>
      <c r="AF63">
        <f>Beneficiario!$C$17</f>
        <v>0</v>
      </c>
      <c r="AG63" s="74">
        <f>Beneficiario!$C$18</f>
        <v>0</v>
      </c>
      <c r="AH63">
        <f>Beneficiario!$C$19</f>
        <v>0</v>
      </c>
      <c r="AI63" t="s">
        <v>290</v>
      </c>
      <c r="AJ63" t="str">
        <f>Beneficiario!$F$23</f>
        <v>C</v>
      </c>
      <c r="AK63" s="74">
        <f>'Erogatori (imprese) pag 3'!K13</f>
        <v>0</v>
      </c>
    </row>
    <row r="64" spans="1:37" x14ac:dyDescent="0.25">
      <c r="A64" s="78" t="s">
        <v>286</v>
      </c>
      <c r="B64">
        <v>61</v>
      </c>
      <c r="C64" t="str">
        <f>IF('Erogatori (imprese) pag 3'!B14=0,"", 'Erogatori (imprese) pag 3'!B14)</f>
        <v/>
      </c>
      <c r="J64" s="74">
        <f>'Erogatori (imprese) pag 3'!C14</f>
        <v>0</v>
      </c>
      <c r="K64" s="74">
        <f>'Erogatori (imprese) pag 3'!D14</f>
        <v>0</v>
      </c>
      <c r="L64" s="74">
        <f>'Erogatori (imprese) pag 3'!F14</f>
        <v>0</v>
      </c>
      <c r="M64" s="74">
        <f>'Erogatori (imprese) pag 3'!E14</f>
        <v>0</v>
      </c>
      <c r="N64" t="s">
        <v>37</v>
      </c>
      <c r="P64">
        <v>0</v>
      </c>
      <c r="Q64" s="80">
        <f>'Erogatori (imprese) pag 3'!G14</f>
        <v>0</v>
      </c>
      <c r="R64">
        <v>0</v>
      </c>
      <c r="S64" s="80">
        <f t="shared" si="1"/>
        <v>0</v>
      </c>
      <c r="T64">
        <v>0</v>
      </c>
      <c r="U64">
        <v>1</v>
      </c>
      <c r="V64">
        <v>0</v>
      </c>
      <c r="W64" s="74">
        <f>Beneficiario!$D$11</f>
        <v>0</v>
      </c>
      <c r="X64">
        <f>Beneficiario!$B$9</f>
        <v>0</v>
      </c>
      <c r="Y64">
        <f>Beneficiario!$C$10</f>
        <v>0</v>
      </c>
      <c r="Z64" s="74">
        <f>Beneficiario!$J$10</f>
        <v>0</v>
      </c>
      <c r="AA64" t="str">
        <f>Beneficiario!$H$10</f>
        <v>RM</v>
      </c>
      <c r="AB64" s="74">
        <f>Beneficiario!$G$11</f>
        <v>0</v>
      </c>
      <c r="AC64" t="str">
        <f>IF(Beneficiario!$B$12=0, "", Beneficiario!$B$12)</f>
        <v/>
      </c>
      <c r="AD64" t="str">
        <f>IF(Beneficiario!$F$12=0, "", Beneficiario!$F$12)</f>
        <v/>
      </c>
      <c r="AE64">
        <f>Beneficiario!$C$16</f>
        <v>0</v>
      </c>
      <c r="AF64">
        <f>Beneficiario!$C$17</f>
        <v>0</v>
      </c>
      <c r="AG64" s="74">
        <f>Beneficiario!$C$18</f>
        <v>0</v>
      </c>
      <c r="AH64">
        <f>Beneficiario!$C$19</f>
        <v>0</v>
      </c>
      <c r="AI64" t="s">
        <v>290</v>
      </c>
      <c r="AJ64" t="str">
        <f>Beneficiario!$F$23</f>
        <v>C</v>
      </c>
      <c r="AK64" s="74">
        <f>'Erogatori (imprese) pag 3'!K14</f>
        <v>0</v>
      </c>
    </row>
    <row r="65" spans="1:37" x14ac:dyDescent="0.25">
      <c r="A65" s="78" t="s">
        <v>286</v>
      </c>
      <c r="B65">
        <v>62</v>
      </c>
      <c r="C65" t="str">
        <f>IF('Erogatori (imprese) pag 3'!B15=0,"", 'Erogatori (imprese) pag 3'!B15)</f>
        <v/>
      </c>
      <c r="J65" s="74">
        <f>'Erogatori (imprese) pag 3'!C15</f>
        <v>0</v>
      </c>
      <c r="K65" s="74">
        <f>'Erogatori (imprese) pag 3'!D15</f>
        <v>0</v>
      </c>
      <c r="L65" s="74">
        <f>'Erogatori (imprese) pag 3'!F15</f>
        <v>0</v>
      </c>
      <c r="M65" s="74">
        <f>'Erogatori (imprese) pag 3'!E15</f>
        <v>0</v>
      </c>
      <c r="N65" t="s">
        <v>37</v>
      </c>
      <c r="P65">
        <v>0</v>
      </c>
      <c r="Q65" s="80">
        <f>'Erogatori (imprese) pag 3'!G15</f>
        <v>0</v>
      </c>
      <c r="R65">
        <v>0</v>
      </c>
      <c r="S65" s="80">
        <f t="shared" si="1"/>
        <v>0</v>
      </c>
      <c r="T65">
        <v>0</v>
      </c>
      <c r="U65">
        <v>1</v>
      </c>
      <c r="V65">
        <v>0</v>
      </c>
      <c r="W65" s="74">
        <f>Beneficiario!$D$11</f>
        <v>0</v>
      </c>
      <c r="X65">
        <f>Beneficiario!$B$9</f>
        <v>0</v>
      </c>
      <c r="Y65">
        <f>Beneficiario!$C$10</f>
        <v>0</v>
      </c>
      <c r="Z65" s="74">
        <f>Beneficiario!$J$10</f>
        <v>0</v>
      </c>
      <c r="AA65" t="str">
        <f>Beneficiario!$H$10</f>
        <v>RM</v>
      </c>
      <c r="AB65" s="74">
        <f>Beneficiario!$G$11</f>
        <v>0</v>
      </c>
      <c r="AC65" t="str">
        <f>IF(Beneficiario!$B$12=0, "", Beneficiario!$B$12)</f>
        <v/>
      </c>
      <c r="AD65" t="str">
        <f>IF(Beneficiario!$F$12=0, "", Beneficiario!$F$12)</f>
        <v/>
      </c>
      <c r="AE65">
        <f>Beneficiario!$C$16</f>
        <v>0</v>
      </c>
      <c r="AF65">
        <f>Beneficiario!$C$17</f>
        <v>0</v>
      </c>
      <c r="AG65" s="74">
        <f>Beneficiario!$C$18</f>
        <v>0</v>
      </c>
      <c r="AH65">
        <f>Beneficiario!$C$19</f>
        <v>0</v>
      </c>
      <c r="AI65" t="s">
        <v>290</v>
      </c>
      <c r="AJ65" t="str">
        <f>Beneficiario!$F$23</f>
        <v>C</v>
      </c>
      <c r="AK65" s="74">
        <f>'Erogatori (imprese) pag 3'!K15</f>
        <v>0</v>
      </c>
    </row>
    <row r="66" spans="1:37" x14ac:dyDescent="0.25">
      <c r="A66" s="78" t="s">
        <v>286</v>
      </c>
      <c r="B66">
        <v>63</v>
      </c>
      <c r="C66" t="str">
        <f>IF('Erogatori (imprese) pag 3'!B16=0,"", 'Erogatori (imprese) pag 3'!B16)</f>
        <v/>
      </c>
      <c r="J66" s="74">
        <f>'Erogatori (imprese) pag 3'!C16</f>
        <v>0</v>
      </c>
      <c r="K66" s="74">
        <f>'Erogatori (imprese) pag 3'!D16</f>
        <v>0</v>
      </c>
      <c r="L66" s="74">
        <f>'Erogatori (imprese) pag 3'!F16</f>
        <v>0</v>
      </c>
      <c r="M66" s="74">
        <f>'Erogatori (imprese) pag 3'!E16</f>
        <v>0</v>
      </c>
      <c r="N66" t="s">
        <v>37</v>
      </c>
      <c r="P66">
        <v>0</v>
      </c>
      <c r="Q66" s="80">
        <f>'Erogatori (imprese) pag 3'!G16</f>
        <v>0</v>
      </c>
      <c r="R66">
        <v>0</v>
      </c>
      <c r="S66" s="80">
        <f t="shared" si="1"/>
        <v>0</v>
      </c>
      <c r="T66">
        <v>0</v>
      </c>
      <c r="U66">
        <v>1</v>
      </c>
      <c r="V66">
        <v>0</v>
      </c>
      <c r="W66" s="74">
        <f>Beneficiario!$D$11</f>
        <v>0</v>
      </c>
      <c r="X66">
        <f>Beneficiario!$B$9</f>
        <v>0</v>
      </c>
      <c r="Y66">
        <f>Beneficiario!$C$10</f>
        <v>0</v>
      </c>
      <c r="Z66" s="74">
        <f>Beneficiario!$J$10</f>
        <v>0</v>
      </c>
      <c r="AA66" t="str">
        <f>Beneficiario!$H$10</f>
        <v>RM</v>
      </c>
      <c r="AB66" s="74">
        <f>Beneficiario!$G$11</f>
        <v>0</v>
      </c>
      <c r="AC66" t="str">
        <f>IF(Beneficiario!$B$12=0, "", Beneficiario!$B$12)</f>
        <v/>
      </c>
      <c r="AD66" t="str">
        <f>IF(Beneficiario!$F$12=0, "", Beneficiario!$F$12)</f>
        <v/>
      </c>
      <c r="AE66">
        <f>Beneficiario!$C$16</f>
        <v>0</v>
      </c>
      <c r="AF66">
        <f>Beneficiario!$C$17</f>
        <v>0</v>
      </c>
      <c r="AG66" s="74">
        <f>Beneficiario!$C$18</f>
        <v>0</v>
      </c>
      <c r="AH66">
        <f>Beneficiario!$C$19</f>
        <v>0</v>
      </c>
      <c r="AI66" t="s">
        <v>290</v>
      </c>
      <c r="AJ66" t="str">
        <f>Beneficiario!$F$23</f>
        <v>C</v>
      </c>
      <c r="AK66" s="74">
        <f>'Erogatori (imprese) pag 3'!K16</f>
        <v>0</v>
      </c>
    </row>
    <row r="67" spans="1:37" x14ac:dyDescent="0.25">
      <c r="A67" s="78" t="s">
        <v>286</v>
      </c>
      <c r="B67">
        <v>64</v>
      </c>
      <c r="C67" t="str">
        <f>IF('Erogatori (imprese) pag 3'!B17=0,"", 'Erogatori (imprese) pag 3'!B17)</f>
        <v/>
      </c>
      <c r="J67" s="74">
        <f>'Erogatori (imprese) pag 3'!C17</f>
        <v>0</v>
      </c>
      <c r="K67" s="74">
        <f>'Erogatori (imprese) pag 3'!D17</f>
        <v>0</v>
      </c>
      <c r="L67" s="74">
        <f>'Erogatori (imprese) pag 3'!F17</f>
        <v>0</v>
      </c>
      <c r="M67" s="74">
        <f>'Erogatori (imprese) pag 3'!E17</f>
        <v>0</v>
      </c>
      <c r="N67" t="s">
        <v>37</v>
      </c>
      <c r="P67">
        <v>0</v>
      </c>
      <c r="Q67" s="80">
        <f>'Erogatori (imprese) pag 3'!G17</f>
        <v>0</v>
      </c>
      <c r="R67">
        <v>0</v>
      </c>
      <c r="S67" s="80">
        <f t="shared" si="1"/>
        <v>0</v>
      </c>
      <c r="T67">
        <v>0</v>
      </c>
      <c r="U67">
        <v>1</v>
      </c>
      <c r="V67">
        <v>0</v>
      </c>
      <c r="W67" s="74">
        <f>Beneficiario!$D$11</f>
        <v>0</v>
      </c>
      <c r="X67">
        <f>Beneficiario!$B$9</f>
        <v>0</v>
      </c>
      <c r="Y67">
        <f>Beneficiario!$C$10</f>
        <v>0</v>
      </c>
      <c r="Z67" s="74">
        <f>Beneficiario!$J$10</f>
        <v>0</v>
      </c>
      <c r="AA67" t="str">
        <f>Beneficiario!$H$10</f>
        <v>RM</v>
      </c>
      <c r="AB67" s="74">
        <f>Beneficiario!$G$11</f>
        <v>0</v>
      </c>
      <c r="AC67" t="str">
        <f>IF(Beneficiario!$B$12=0, "", Beneficiario!$B$12)</f>
        <v/>
      </c>
      <c r="AD67" t="str">
        <f>IF(Beneficiario!$F$12=0, "", Beneficiario!$F$12)</f>
        <v/>
      </c>
      <c r="AE67">
        <f>Beneficiario!$C$16</f>
        <v>0</v>
      </c>
      <c r="AF67">
        <f>Beneficiario!$C$17</f>
        <v>0</v>
      </c>
      <c r="AG67" s="74">
        <f>Beneficiario!$C$18</f>
        <v>0</v>
      </c>
      <c r="AH67">
        <f>Beneficiario!$C$19</f>
        <v>0</v>
      </c>
      <c r="AI67" t="s">
        <v>290</v>
      </c>
      <c r="AJ67" t="str">
        <f>Beneficiario!$F$23</f>
        <v>C</v>
      </c>
      <c r="AK67" s="74">
        <f>'Erogatori (imprese) pag 3'!K17</f>
        <v>0</v>
      </c>
    </row>
    <row r="68" spans="1:37" x14ac:dyDescent="0.25">
      <c r="A68" s="78" t="s">
        <v>286</v>
      </c>
      <c r="B68">
        <v>65</v>
      </c>
      <c r="C68" t="str">
        <f>IF('Erogatori (imprese) pag 3'!B18=0,"", 'Erogatori (imprese) pag 3'!B18)</f>
        <v/>
      </c>
      <c r="J68" s="74">
        <f>'Erogatori (imprese) pag 3'!C18</f>
        <v>0</v>
      </c>
      <c r="K68" s="74">
        <f>'Erogatori (imprese) pag 3'!D18</f>
        <v>0</v>
      </c>
      <c r="L68" s="74">
        <f>'Erogatori (imprese) pag 3'!F18</f>
        <v>0</v>
      </c>
      <c r="M68" s="74">
        <f>'Erogatori (imprese) pag 3'!E18</f>
        <v>0</v>
      </c>
      <c r="N68" t="s">
        <v>37</v>
      </c>
      <c r="P68">
        <v>0</v>
      </c>
      <c r="Q68" s="80">
        <f>'Erogatori (imprese) pag 3'!G18</f>
        <v>0</v>
      </c>
      <c r="R68">
        <v>0</v>
      </c>
      <c r="S68" s="80">
        <f t="shared" ref="S68:S99" si="2">Q68</f>
        <v>0</v>
      </c>
      <c r="T68">
        <v>0</v>
      </c>
      <c r="U68">
        <v>1</v>
      </c>
      <c r="V68">
        <v>0</v>
      </c>
      <c r="W68" s="74">
        <f>Beneficiario!$D$11</f>
        <v>0</v>
      </c>
      <c r="X68">
        <f>Beneficiario!$B$9</f>
        <v>0</v>
      </c>
      <c r="Y68">
        <f>Beneficiario!$C$10</f>
        <v>0</v>
      </c>
      <c r="Z68" s="74">
        <f>Beneficiario!$J$10</f>
        <v>0</v>
      </c>
      <c r="AA68" t="str">
        <f>Beneficiario!$H$10</f>
        <v>RM</v>
      </c>
      <c r="AB68" s="74">
        <f>Beneficiario!$G$11</f>
        <v>0</v>
      </c>
      <c r="AC68" t="str">
        <f>IF(Beneficiario!$B$12=0, "", Beneficiario!$B$12)</f>
        <v/>
      </c>
      <c r="AD68" t="str">
        <f>IF(Beneficiario!$F$12=0, "", Beneficiario!$F$12)</f>
        <v/>
      </c>
      <c r="AE68">
        <f>Beneficiario!$C$16</f>
        <v>0</v>
      </c>
      <c r="AF68">
        <f>Beneficiario!$C$17</f>
        <v>0</v>
      </c>
      <c r="AG68" s="74">
        <f>Beneficiario!$C$18</f>
        <v>0</v>
      </c>
      <c r="AH68">
        <f>Beneficiario!$C$19</f>
        <v>0</v>
      </c>
      <c r="AI68" t="s">
        <v>290</v>
      </c>
      <c r="AJ68" t="str">
        <f>Beneficiario!$F$23</f>
        <v>C</v>
      </c>
      <c r="AK68" s="74">
        <f>'Erogatori (imprese) pag 3'!K18</f>
        <v>0</v>
      </c>
    </row>
    <row r="69" spans="1:37" x14ac:dyDescent="0.25">
      <c r="A69" s="78" t="s">
        <v>286</v>
      </c>
      <c r="B69">
        <v>66</v>
      </c>
      <c r="C69" t="str">
        <f>IF('Erogatori (imprese) pag 3'!B19=0,"", 'Erogatori (imprese) pag 3'!B19)</f>
        <v/>
      </c>
      <c r="J69" s="74">
        <f>'Erogatori (imprese) pag 3'!C19</f>
        <v>0</v>
      </c>
      <c r="K69" s="74">
        <f>'Erogatori (imprese) pag 3'!D19</f>
        <v>0</v>
      </c>
      <c r="L69" s="74">
        <f>'Erogatori (imprese) pag 3'!F19</f>
        <v>0</v>
      </c>
      <c r="M69" s="74">
        <f>'Erogatori (imprese) pag 3'!E19</f>
        <v>0</v>
      </c>
      <c r="N69" t="s">
        <v>37</v>
      </c>
      <c r="P69">
        <v>0</v>
      </c>
      <c r="Q69" s="80">
        <f>'Erogatori (imprese) pag 3'!G19</f>
        <v>0</v>
      </c>
      <c r="R69">
        <v>0</v>
      </c>
      <c r="S69" s="80">
        <f t="shared" si="2"/>
        <v>0</v>
      </c>
      <c r="T69">
        <v>0</v>
      </c>
      <c r="U69">
        <v>1</v>
      </c>
      <c r="V69">
        <v>0</v>
      </c>
      <c r="W69" s="74">
        <f>Beneficiario!$D$11</f>
        <v>0</v>
      </c>
      <c r="X69">
        <f>Beneficiario!$B$9</f>
        <v>0</v>
      </c>
      <c r="Y69">
        <f>Beneficiario!$C$10</f>
        <v>0</v>
      </c>
      <c r="Z69" s="74">
        <f>Beneficiario!$J$10</f>
        <v>0</v>
      </c>
      <c r="AA69" t="str">
        <f>Beneficiario!$H$10</f>
        <v>RM</v>
      </c>
      <c r="AB69" s="74">
        <f>Beneficiario!$G$11</f>
        <v>0</v>
      </c>
      <c r="AC69" t="str">
        <f>IF(Beneficiario!$B$12=0, "", Beneficiario!$B$12)</f>
        <v/>
      </c>
      <c r="AD69" t="str">
        <f>IF(Beneficiario!$F$12=0, "", Beneficiario!$F$12)</f>
        <v/>
      </c>
      <c r="AE69">
        <f>Beneficiario!$C$16</f>
        <v>0</v>
      </c>
      <c r="AF69">
        <f>Beneficiario!$C$17</f>
        <v>0</v>
      </c>
      <c r="AG69" s="74">
        <f>Beneficiario!$C$18</f>
        <v>0</v>
      </c>
      <c r="AH69">
        <f>Beneficiario!$C$19</f>
        <v>0</v>
      </c>
      <c r="AI69" t="s">
        <v>290</v>
      </c>
      <c r="AJ69" t="str">
        <f>Beneficiario!$F$23</f>
        <v>C</v>
      </c>
      <c r="AK69" s="74">
        <f>'Erogatori (imprese) pag 3'!K19</f>
        <v>0</v>
      </c>
    </row>
    <row r="70" spans="1:37" x14ac:dyDescent="0.25">
      <c r="A70" s="78" t="s">
        <v>286</v>
      </c>
      <c r="B70">
        <v>67</v>
      </c>
      <c r="C70" t="str">
        <f>IF('Erogatori (imprese) pag 3'!B20=0,"", 'Erogatori (imprese) pag 3'!B20)</f>
        <v/>
      </c>
      <c r="J70" s="74">
        <f>'Erogatori (imprese) pag 3'!C20</f>
        <v>0</v>
      </c>
      <c r="K70" s="74">
        <f>'Erogatori (imprese) pag 3'!D20</f>
        <v>0</v>
      </c>
      <c r="L70" s="74">
        <f>'Erogatori (imprese) pag 3'!F20</f>
        <v>0</v>
      </c>
      <c r="M70" s="74">
        <f>'Erogatori (imprese) pag 3'!E20</f>
        <v>0</v>
      </c>
      <c r="N70" t="s">
        <v>37</v>
      </c>
      <c r="P70">
        <v>0</v>
      </c>
      <c r="Q70" s="80">
        <f>'Erogatori (imprese) pag 3'!G20</f>
        <v>0</v>
      </c>
      <c r="R70">
        <v>0</v>
      </c>
      <c r="S70" s="80">
        <f t="shared" si="2"/>
        <v>0</v>
      </c>
      <c r="T70">
        <v>0</v>
      </c>
      <c r="U70">
        <v>1</v>
      </c>
      <c r="V70">
        <v>0</v>
      </c>
      <c r="W70" s="74">
        <f>Beneficiario!$D$11</f>
        <v>0</v>
      </c>
      <c r="X70">
        <f>Beneficiario!$B$9</f>
        <v>0</v>
      </c>
      <c r="Y70">
        <f>Beneficiario!$C$10</f>
        <v>0</v>
      </c>
      <c r="Z70" s="74">
        <f>Beneficiario!$J$10</f>
        <v>0</v>
      </c>
      <c r="AA70" t="str">
        <f>Beneficiario!$H$10</f>
        <v>RM</v>
      </c>
      <c r="AB70" s="74">
        <f>Beneficiario!$G$11</f>
        <v>0</v>
      </c>
      <c r="AC70" t="str">
        <f>IF(Beneficiario!$B$12=0, "", Beneficiario!$B$12)</f>
        <v/>
      </c>
      <c r="AD70" t="str">
        <f>IF(Beneficiario!$F$12=0, "", Beneficiario!$F$12)</f>
        <v/>
      </c>
      <c r="AE70">
        <f>Beneficiario!$C$16</f>
        <v>0</v>
      </c>
      <c r="AF70">
        <f>Beneficiario!$C$17</f>
        <v>0</v>
      </c>
      <c r="AG70" s="74">
        <f>Beneficiario!$C$18</f>
        <v>0</v>
      </c>
      <c r="AH70">
        <f>Beneficiario!$C$19</f>
        <v>0</v>
      </c>
      <c r="AI70" t="s">
        <v>290</v>
      </c>
      <c r="AJ70" t="str">
        <f>Beneficiario!$F$23</f>
        <v>C</v>
      </c>
      <c r="AK70" s="74">
        <f>'Erogatori (imprese) pag 3'!K20</f>
        <v>0</v>
      </c>
    </row>
    <row r="71" spans="1:37" x14ac:dyDescent="0.25">
      <c r="A71" s="78" t="s">
        <v>286</v>
      </c>
      <c r="B71">
        <v>68</v>
      </c>
      <c r="C71" t="str">
        <f>IF('Erogatori (imprese) pag 3'!B21=0,"", 'Erogatori (imprese) pag 3'!B21)</f>
        <v/>
      </c>
      <c r="J71" s="74">
        <f>'Erogatori (imprese) pag 3'!C21</f>
        <v>0</v>
      </c>
      <c r="K71" s="74">
        <f>'Erogatori (imprese) pag 3'!D21</f>
        <v>0</v>
      </c>
      <c r="L71" s="74">
        <f>'Erogatori (imprese) pag 3'!F21</f>
        <v>0</v>
      </c>
      <c r="M71" s="74">
        <f>'Erogatori (imprese) pag 3'!E21</f>
        <v>0</v>
      </c>
      <c r="N71" t="s">
        <v>37</v>
      </c>
      <c r="P71">
        <v>0</v>
      </c>
      <c r="Q71" s="80">
        <f>'Erogatori (imprese) pag 3'!G21</f>
        <v>0</v>
      </c>
      <c r="R71">
        <v>0</v>
      </c>
      <c r="S71" s="80">
        <f t="shared" si="2"/>
        <v>0</v>
      </c>
      <c r="T71">
        <v>0</v>
      </c>
      <c r="U71">
        <v>1</v>
      </c>
      <c r="V71">
        <v>0</v>
      </c>
      <c r="W71" s="74">
        <f>Beneficiario!$D$11</f>
        <v>0</v>
      </c>
      <c r="X71">
        <f>Beneficiario!$B$9</f>
        <v>0</v>
      </c>
      <c r="Y71">
        <f>Beneficiario!$C$10</f>
        <v>0</v>
      </c>
      <c r="Z71" s="74">
        <f>Beneficiario!$J$10</f>
        <v>0</v>
      </c>
      <c r="AA71" t="str">
        <f>Beneficiario!$H$10</f>
        <v>RM</v>
      </c>
      <c r="AB71" s="74">
        <f>Beneficiario!$G$11</f>
        <v>0</v>
      </c>
      <c r="AC71" t="str">
        <f>IF(Beneficiario!$B$12=0, "", Beneficiario!$B$12)</f>
        <v/>
      </c>
      <c r="AD71" t="str">
        <f>IF(Beneficiario!$F$12=0, "", Beneficiario!$F$12)</f>
        <v/>
      </c>
      <c r="AE71">
        <f>Beneficiario!$C$16</f>
        <v>0</v>
      </c>
      <c r="AF71">
        <f>Beneficiario!$C$17</f>
        <v>0</v>
      </c>
      <c r="AG71" s="74">
        <f>Beneficiario!$C$18</f>
        <v>0</v>
      </c>
      <c r="AH71">
        <f>Beneficiario!$C$19</f>
        <v>0</v>
      </c>
      <c r="AI71" t="s">
        <v>290</v>
      </c>
      <c r="AJ71" t="str">
        <f>Beneficiario!$F$23</f>
        <v>C</v>
      </c>
      <c r="AK71" s="74">
        <f>'Erogatori (imprese) pag 3'!K21</f>
        <v>0</v>
      </c>
    </row>
    <row r="72" spans="1:37" x14ac:dyDescent="0.25">
      <c r="A72" s="78" t="s">
        <v>286</v>
      </c>
      <c r="B72">
        <v>69</v>
      </c>
      <c r="C72" t="str">
        <f>IF('Erogatori (imprese) pag 3'!B22=0,"", 'Erogatori (imprese) pag 3'!B22)</f>
        <v/>
      </c>
      <c r="J72" s="74">
        <f>'Erogatori (imprese) pag 3'!C22</f>
        <v>0</v>
      </c>
      <c r="K72" s="74">
        <f>'Erogatori (imprese) pag 3'!D22</f>
        <v>0</v>
      </c>
      <c r="L72" s="74">
        <f>'Erogatori (imprese) pag 3'!F22</f>
        <v>0</v>
      </c>
      <c r="M72" s="74">
        <f>'Erogatori (imprese) pag 3'!E22</f>
        <v>0</v>
      </c>
      <c r="N72" t="s">
        <v>37</v>
      </c>
      <c r="P72">
        <v>0</v>
      </c>
      <c r="Q72" s="80">
        <f>'Erogatori (imprese) pag 3'!G22</f>
        <v>0</v>
      </c>
      <c r="R72">
        <v>0</v>
      </c>
      <c r="S72" s="80">
        <f t="shared" si="2"/>
        <v>0</v>
      </c>
      <c r="T72">
        <v>0</v>
      </c>
      <c r="U72">
        <v>1</v>
      </c>
      <c r="V72">
        <v>0</v>
      </c>
      <c r="W72" s="74">
        <f>Beneficiario!$D$11</f>
        <v>0</v>
      </c>
      <c r="X72">
        <f>Beneficiario!$B$9</f>
        <v>0</v>
      </c>
      <c r="Y72">
        <f>Beneficiario!$C$10</f>
        <v>0</v>
      </c>
      <c r="Z72" s="74">
        <f>Beneficiario!$J$10</f>
        <v>0</v>
      </c>
      <c r="AA72" t="str">
        <f>Beneficiario!$H$10</f>
        <v>RM</v>
      </c>
      <c r="AB72" s="74">
        <f>Beneficiario!$G$11</f>
        <v>0</v>
      </c>
      <c r="AC72" t="str">
        <f>IF(Beneficiario!$B$12=0, "", Beneficiario!$B$12)</f>
        <v/>
      </c>
      <c r="AD72" t="str">
        <f>IF(Beneficiario!$F$12=0, "", Beneficiario!$F$12)</f>
        <v/>
      </c>
      <c r="AE72">
        <f>Beneficiario!$C$16</f>
        <v>0</v>
      </c>
      <c r="AF72">
        <f>Beneficiario!$C$17</f>
        <v>0</v>
      </c>
      <c r="AG72" s="74">
        <f>Beneficiario!$C$18</f>
        <v>0</v>
      </c>
      <c r="AH72">
        <f>Beneficiario!$C$19</f>
        <v>0</v>
      </c>
      <c r="AI72" t="s">
        <v>290</v>
      </c>
      <c r="AJ72" t="str">
        <f>Beneficiario!$F$23</f>
        <v>C</v>
      </c>
      <c r="AK72" s="74">
        <f>'Erogatori (imprese) pag 3'!K22</f>
        <v>0</v>
      </c>
    </row>
    <row r="73" spans="1:37" x14ac:dyDescent="0.25">
      <c r="A73" s="78" t="s">
        <v>286</v>
      </c>
      <c r="B73">
        <v>70</v>
      </c>
      <c r="C73" t="str">
        <f>IF('Erogatori (imprese) pag 3'!B23=0,"", 'Erogatori (imprese) pag 3'!B23)</f>
        <v/>
      </c>
      <c r="J73" s="74">
        <f>'Erogatori (imprese) pag 3'!C23</f>
        <v>0</v>
      </c>
      <c r="K73" s="74">
        <f>'Erogatori (imprese) pag 3'!D23</f>
        <v>0</v>
      </c>
      <c r="L73" s="74">
        <f>'Erogatori (imprese) pag 3'!F23</f>
        <v>0</v>
      </c>
      <c r="M73" s="74">
        <f>'Erogatori (imprese) pag 3'!E23</f>
        <v>0</v>
      </c>
      <c r="N73" t="s">
        <v>37</v>
      </c>
      <c r="P73">
        <v>0</v>
      </c>
      <c r="Q73" s="80">
        <f>'Erogatori (imprese) pag 3'!G23</f>
        <v>0</v>
      </c>
      <c r="R73">
        <v>0</v>
      </c>
      <c r="S73" s="80">
        <f t="shared" si="2"/>
        <v>0</v>
      </c>
      <c r="T73">
        <v>0</v>
      </c>
      <c r="U73">
        <v>1</v>
      </c>
      <c r="V73">
        <v>0</v>
      </c>
      <c r="W73" s="74">
        <f>Beneficiario!$D$11</f>
        <v>0</v>
      </c>
      <c r="X73">
        <f>Beneficiario!$B$9</f>
        <v>0</v>
      </c>
      <c r="Y73">
        <f>Beneficiario!$C$10</f>
        <v>0</v>
      </c>
      <c r="Z73" s="74">
        <f>Beneficiario!$J$10</f>
        <v>0</v>
      </c>
      <c r="AA73" t="str">
        <f>Beneficiario!$H$10</f>
        <v>RM</v>
      </c>
      <c r="AB73" s="74">
        <f>Beneficiario!$G$11</f>
        <v>0</v>
      </c>
      <c r="AC73" t="str">
        <f>IF(Beneficiario!$B$12=0, "", Beneficiario!$B$12)</f>
        <v/>
      </c>
      <c r="AD73" t="str">
        <f>IF(Beneficiario!$F$12=0, "", Beneficiario!$F$12)</f>
        <v/>
      </c>
      <c r="AE73">
        <f>Beneficiario!$C$16</f>
        <v>0</v>
      </c>
      <c r="AF73">
        <f>Beneficiario!$C$17</f>
        <v>0</v>
      </c>
      <c r="AG73" s="74">
        <f>Beneficiario!$C$18</f>
        <v>0</v>
      </c>
      <c r="AH73">
        <f>Beneficiario!$C$19</f>
        <v>0</v>
      </c>
      <c r="AI73" t="s">
        <v>290</v>
      </c>
      <c r="AJ73" t="str">
        <f>Beneficiario!$F$23</f>
        <v>C</v>
      </c>
      <c r="AK73" s="74">
        <f>'Erogatori (imprese) pag 3'!K23</f>
        <v>0</v>
      </c>
    </row>
    <row r="74" spans="1:37" x14ac:dyDescent="0.25">
      <c r="A74" s="78" t="s">
        <v>286</v>
      </c>
      <c r="B74">
        <v>71</v>
      </c>
      <c r="C74" t="str">
        <f>IF('Erogatori (imprese) pag 3'!B24=0,"", 'Erogatori (imprese) pag 3'!B24)</f>
        <v/>
      </c>
      <c r="J74" s="74">
        <f>'Erogatori (imprese) pag 3'!C24</f>
        <v>0</v>
      </c>
      <c r="K74" s="74">
        <f>'Erogatori (imprese) pag 3'!D24</f>
        <v>0</v>
      </c>
      <c r="L74" s="74">
        <f>'Erogatori (imprese) pag 3'!F24</f>
        <v>0</v>
      </c>
      <c r="M74" s="74">
        <f>'Erogatori (imprese) pag 3'!E24</f>
        <v>0</v>
      </c>
      <c r="N74" t="s">
        <v>37</v>
      </c>
      <c r="P74">
        <v>0</v>
      </c>
      <c r="Q74" s="80">
        <f>'Erogatori (imprese) pag 3'!G24</f>
        <v>0</v>
      </c>
      <c r="R74">
        <v>0</v>
      </c>
      <c r="S74" s="80">
        <f t="shared" si="2"/>
        <v>0</v>
      </c>
      <c r="T74">
        <v>0</v>
      </c>
      <c r="U74">
        <v>1</v>
      </c>
      <c r="V74">
        <v>0</v>
      </c>
      <c r="W74" s="74">
        <f>Beneficiario!$D$11</f>
        <v>0</v>
      </c>
      <c r="X74">
        <f>Beneficiario!$B$9</f>
        <v>0</v>
      </c>
      <c r="Y74">
        <f>Beneficiario!$C$10</f>
        <v>0</v>
      </c>
      <c r="Z74" s="74">
        <f>Beneficiario!$J$10</f>
        <v>0</v>
      </c>
      <c r="AA74" t="str">
        <f>Beneficiario!$H$10</f>
        <v>RM</v>
      </c>
      <c r="AB74" s="74">
        <f>Beneficiario!$G$11</f>
        <v>0</v>
      </c>
      <c r="AC74" t="str">
        <f>IF(Beneficiario!$B$12=0, "", Beneficiario!$B$12)</f>
        <v/>
      </c>
      <c r="AD74" t="str">
        <f>IF(Beneficiario!$F$12=0, "", Beneficiario!$F$12)</f>
        <v/>
      </c>
      <c r="AE74">
        <f>Beneficiario!$C$16</f>
        <v>0</v>
      </c>
      <c r="AF74">
        <f>Beneficiario!$C$17</f>
        <v>0</v>
      </c>
      <c r="AG74" s="74">
        <f>Beneficiario!$C$18</f>
        <v>0</v>
      </c>
      <c r="AH74">
        <f>Beneficiario!$C$19</f>
        <v>0</v>
      </c>
      <c r="AI74" t="s">
        <v>290</v>
      </c>
      <c r="AJ74" t="str">
        <f>Beneficiario!$F$23</f>
        <v>C</v>
      </c>
      <c r="AK74" s="74">
        <f>'Erogatori (imprese) pag 3'!K24</f>
        <v>0</v>
      </c>
    </row>
    <row r="75" spans="1:37" x14ac:dyDescent="0.25">
      <c r="A75" s="78" t="s">
        <v>286</v>
      </c>
      <c r="B75">
        <v>72</v>
      </c>
      <c r="C75" t="str">
        <f>IF('Erogatori (imprese) pag 3'!B25=0,"", 'Erogatori (imprese) pag 3'!B25)</f>
        <v/>
      </c>
      <c r="J75" s="74">
        <f>'Erogatori (imprese) pag 3'!C25</f>
        <v>0</v>
      </c>
      <c r="K75" s="74">
        <f>'Erogatori (imprese) pag 3'!D25</f>
        <v>0</v>
      </c>
      <c r="L75" s="74">
        <f>'Erogatori (imprese) pag 3'!F25</f>
        <v>0</v>
      </c>
      <c r="M75" s="74">
        <f>'Erogatori (imprese) pag 3'!E25</f>
        <v>0</v>
      </c>
      <c r="N75" t="s">
        <v>37</v>
      </c>
      <c r="P75">
        <v>0</v>
      </c>
      <c r="Q75" s="80">
        <f>'Erogatori (imprese) pag 3'!G25</f>
        <v>0</v>
      </c>
      <c r="R75">
        <v>0</v>
      </c>
      <c r="S75" s="80">
        <f t="shared" si="2"/>
        <v>0</v>
      </c>
      <c r="T75">
        <v>0</v>
      </c>
      <c r="U75">
        <v>1</v>
      </c>
      <c r="V75">
        <v>0</v>
      </c>
      <c r="W75" s="74">
        <f>Beneficiario!$D$11</f>
        <v>0</v>
      </c>
      <c r="X75">
        <f>Beneficiario!$B$9</f>
        <v>0</v>
      </c>
      <c r="Y75">
        <f>Beneficiario!$C$10</f>
        <v>0</v>
      </c>
      <c r="Z75" s="74">
        <f>Beneficiario!$J$10</f>
        <v>0</v>
      </c>
      <c r="AA75" t="str">
        <f>Beneficiario!$H$10</f>
        <v>RM</v>
      </c>
      <c r="AB75" s="74">
        <f>Beneficiario!$G$11</f>
        <v>0</v>
      </c>
      <c r="AC75" t="str">
        <f>IF(Beneficiario!$B$12=0, "", Beneficiario!$B$12)</f>
        <v/>
      </c>
      <c r="AD75" t="str">
        <f>IF(Beneficiario!$F$12=0, "", Beneficiario!$F$12)</f>
        <v/>
      </c>
      <c r="AE75">
        <f>Beneficiario!$C$16</f>
        <v>0</v>
      </c>
      <c r="AF75">
        <f>Beneficiario!$C$17</f>
        <v>0</v>
      </c>
      <c r="AG75" s="74">
        <f>Beneficiario!$C$18</f>
        <v>0</v>
      </c>
      <c r="AH75">
        <f>Beneficiario!$C$19</f>
        <v>0</v>
      </c>
      <c r="AI75" t="s">
        <v>290</v>
      </c>
      <c r="AJ75" t="str">
        <f>Beneficiario!$F$23</f>
        <v>C</v>
      </c>
      <c r="AK75" s="74">
        <f>'Erogatori (imprese) pag 3'!K25</f>
        <v>0</v>
      </c>
    </row>
    <row r="76" spans="1:37" x14ac:dyDescent="0.25">
      <c r="A76" s="78" t="s">
        <v>286</v>
      </c>
      <c r="B76">
        <v>73</v>
      </c>
      <c r="C76" t="str">
        <f>IF('Erogatori (imprese) pag 3'!B26=0,"", 'Erogatori (imprese) pag 3'!B26)</f>
        <v/>
      </c>
      <c r="J76" s="74">
        <f>'Erogatori (imprese) pag 3'!C26</f>
        <v>0</v>
      </c>
      <c r="K76" s="74">
        <f>'Erogatori (imprese) pag 3'!D26</f>
        <v>0</v>
      </c>
      <c r="L76" s="74">
        <f>'Erogatori (imprese) pag 3'!F26</f>
        <v>0</v>
      </c>
      <c r="M76" s="74">
        <f>'Erogatori (imprese) pag 3'!E26</f>
        <v>0</v>
      </c>
      <c r="N76" t="s">
        <v>37</v>
      </c>
      <c r="P76">
        <v>0</v>
      </c>
      <c r="Q76" s="80">
        <f>'Erogatori (imprese) pag 3'!G26</f>
        <v>0</v>
      </c>
      <c r="R76">
        <v>0</v>
      </c>
      <c r="S76" s="80">
        <f t="shared" si="2"/>
        <v>0</v>
      </c>
      <c r="T76">
        <v>0</v>
      </c>
      <c r="U76">
        <v>1</v>
      </c>
      <c r="V76">
        <v>0</v>
      </c>
      <c r="W76" s="74">
        <f>Beneficiario!$D$11</f>
        <v>0</v>
      </c>
      <c r="X76">
        <f>Beneficiario!$B$9</f>
        <v>0</v>
      </c>
      <c r="Y76">
        <f>Beneficiario!$C$10</f>
        <v>0</v>
      </c>
      <c r="Z76" s="74">
        <f>Beneficiario!$J$10</f>
        <v>0</v>
      </c>
      <c r="AA76" t="str">
        <f>Beneficiario!$H$10</f>
        <v>RM</v>
      </c>
      <c r="AB76" s="74">
        <f>Beneficiario!$G$11</f>
        <v>0</v>
      </c>
      <c r="AC76" t="str">
        <f>IF(Beneficiario!$B$12=0, "", Beneficiario!$B$12)</f>
        <v/>
      </c>
      <c r="AD76" t="str">
        <f>IF(Beneficiario!$F$12=0, "", Beneficiario!$F$12)</f>
        <v/>
      </c>
      <c r="AE76">
        <f>Beneficiario!$C$16</f>
        <v>0</v>
      </c>
      <c r="AF76">
        <f>Beneficiario!$C$17</f>
        <v>0</v>
      </c>
      <c r="AG76" s="74">
        <f>Beneficiario!$C$18</f>
        <v>0</v>
      </c>
      <c r="AH76">
        <f>Beneficiario!$C$19</f>
        <v>0</v>
      </c>
      <c r="AI76" t="s">
        <v>290</v>
      </c>
      <c r="AJ76" t="str">
        <f>Beneficiario!$F$23</f>
        <v>C</v>
      </c>
      <c r="AK76" s="74">
        <f>'Erogatori (imprese) pag 3'!K26</f>
        <v>0</v>
      </c>
    </row>
    <row r="77" spans="1:37" x14ac:dyDescent="0.25">
      <c r="A77" s="78" t="s">
        <v>286</v>
      </c>
      <c r="B77">
        <v>74</v>
      </c>
      <c r="C77" t="str">
        <f>IF('Erogatori (imprese) pag 3'!B27=0,"", 'Erogatori (imprese) pag 3'!B27)</f>
        <v/>
      </c>
      <c r="J77" s="74">
        <f>'Erogatori (imprese) pag 3'!C27</f>
        <v>0</v>
      </c>
      <c r="K77" s="74">
        <f>'Erogatori (imprese) pag 3'!D27</f>
        <v>0</v>
      </c>
      <c r="L77" s="74">
        <f>'Erogatori (imprese) pag 3'!F27</f>
        <v>0</v>
      </c>
      <c r="M77" s="74">
        <f>'Erogatori (imprese) pag 3'!E27</f>
        <v>0</v>
      </c>
      <c r="N77" t="s">
        <v>37</v>
      </c>
      <c r="P77">
        <v>0</v>
      </c>
      <c r="Q77" s="80">
        <f>'Erogatori (imprese) pag 3'!G27</f>
        <v>0</v>
      </c>
      <c r="R77">
        <v>0</v>
      </c>
      <c r="S77" s="80">
        <f t="shared" si="2"/>
        <v>0</v>
      </c>
      <c r="T77">
        <v>0</v>
      </c>
      <c r="U77">
        <v>1</v>
      </c>
      <c r="V77">
        <v>0</v>
      </c>
      <c r="W77" s="74">
        <f>Beneficiario!$D$11</f>
        <v>0</v>
      </c>
      <c r="X77">
        <f>Beneficiario!$B$9</f>
        <v>0</v>
      </c>
      <c r="Y77">
        <f>Beneficiario!$C$10</f>
        <v>0</v>
      </c>
      <c r="Z77" s="74">
        <f>Beneficiario!$J$10</f>
        <v>0</v>
      </c>
      <c r="AA77" t="str">
        <f>Beneficiario!$H$10</f>
        <v>RM</v>
      </c>
      <c r="AB77" s="74">
        <f>Beneficiario!$G$11</f>
        <v>0</v>
      </c>
      <c r="AC77" t="str">
        <f>IF(Beneficiario!$B$12=0, "", Beneficiario!$B$12)</f>
        <v/>
      </c>
      <c r="AD77" t="str">
        <f>IF(Beneficiario!$F$12=0, "", Beneficiario!$F$12)</f>
        <v/>
      </c>
      <c r="AE77">
        <f>Beneficiario!$C$16</f>
        <v>0</v>
      </c>
      <c r="AF77">
        <f>Beneficiario!$C$17</f>
        <v>0</v>
      </c>
      <c r="AG77" s="74">
        <f>Beneficiario!$C$18</f>
        <v>0</v>
      </c>
      <c r="AH77">
        <f>Beneficiario!$C$19</f>
        <v>0</v>
      </c>
      <c r="AI77" t="s">
        <v>290</v>
      </c>
      <c r="AJ77" t="str">
        <f>Beneficiario!$F$23</f>
        <v>C</v>
      </c>
      <c r="AK77" s="74">
        <f>'Erogatori (imprese) pag 3'!K27</f>
        <v>0</v>
      </c>
    </row>
    <row r="78" spans="1:37" x14ac:dyDescent="0.25">
      <c r="A78" s="78" t="s">
        <v>286</v>
      </c>
      <c r="B78">
        <v>75</v>
      </c>
      <c r="C78" t="str">
        <f>IF('Erogatori (imprese) pag 3'!B28=0,"", 'Erogatori (imprese) pag 3'!B28)</f>
        <v/>
      </c>
      <c r="J78" s="74">
        <f>'Erogatori (imprese) pag 3'!C28</f>
        <v>0</v>
      </c>
      <c r="K78" s="74">
        <f>'Erogatori (imprese) pag 3'!D28</f>
        <v>0</v>
      </c>
      <c r="L78" s="74">
        <f>'Erogatori (imprese) pag 3'!F28</f>
        <v>0</v>
      </c>
      <c r="M78" s="74">
        <f>'Erogatori (imprese) pag 3'!E28</f>
        <v>0</v>
      </c>
      <c r="N78" t="s">
        <v>37</v>
      </c>
      <c r="P78">
        <v>0</v>
      </c>
      <c r="Q78" s="80">
        <f>'Erogatori (imprese) pag 3'!G28</f>
        <v>0</v>
      </c>
      <c r="R78">
        <v>0</v>
      </c>
      <c r="S78" s="80">
        <f t="shared" si="2"/>
        <v>0</v>
      </c>
      <c r="T78">
        <v>0</v>
      </c>
      <c r="U78">
        <v>1</v>
      </c>
      <c r="V78">
        <v>0</v>
      </c>
      <c r="W78" s="74">
        <f>Beneficiario!$D$11</f>
        <v>0</v>
      </c>
      <c r="X78">
        <f>Beneficiario!$B$9</f>
        <v>0</v>
      </c>
      <c r="Y78">
        <f>Beneficiario!$C$10</f>
        <v>0</v>
      </c>
      <c r="Z78" s="74">
        <f>Beneficiario!$J$10</f>
        <v>0</v>
      </c>
      <c r="AA78" t="str">
        <f>Beneficiario!$H$10</f>
        <v>RM</v>
      </c>
      <c r="AB78" s="74">
        <f>Beneficiario!$G$11</f>
        <v>0</v>
      </c>
      <c r="AC78" t="str">
        <f>IF(Beneficiario!$B$12=0, "", Beneficiario!$B$12)</f>
        <v/>
      </c>
      <c r="AD78" t="str">
        <f>IF(Beneficiario!$F$12=0, "", Beneficiario!$F$12)</f>
        <v/>
      </c>
      <c r="AE78">
        <f>Beneficiario!$C$16</f>
        <v>0</v>
      </c>
      <c r="AF78">
        <f>Beneficiario!$C$17</f>
        <v>0</v>
      </c>
      <c r="AG78" s="74">
        <f>Beneficiario!$C$18</f>
        <v>0</v>
      </c>
      <c r="AH78">
        <f>Beneficiario!$C$19</f>
        <v>0</v>
      </c>
      <c r="AI78" t="s">
        <v>290</v>
      </c>
      <c r="AJ78" t="str">
        <f>Beneficiario!$F$23</f>
        <v>C</v>
      </c>
      <c r="AK78" s="74">
        <f>'Erogatori (imprese) pag 3'!K28</f>
        <v>0</v>
      </c>
    </row>
    <row r="79" spans="1:37" x14ac:dyDescent="0.25">
      <c r="A79" s="77" t="s">
        <v>286</v>
      </c>
      <c r="B79">
        <v>76</v>
      </c>
      <c r="C79" t="str">
        <f>IF('Erogatori (imprese) pag 4'!B4=0,"", 'Erogatori (imprese) pag 4'!B4)</f>
        <v/>
      </c>
      <c r="J79" s="74">
        <f>'Erogatori (imprese) pag 4'!C4</f>
        <v>0</v>
      </c>
      <c r="K79" s="74">
        <f>'Erogatori (imprese) pag 4'!D4</f>
        <v>0</v>
      </c>
      <c r="L79" s="74">
        <f>'Erogatori (imprese) pag 4'!F4</f>
        <v>0</v>
      </c>
      <c r="M79" s="74">
        <f>'Erogatori (imprese) pag 4'!E4</f>
        <v>0</v>
      </c>
      <c r="N79" t="s">
        <v>37</v>
      </c>
      <c r="P79">
        <v>0</v>
      </c>
      <c r="Q79" s="80">
        <f>'Erogatori (imprese) pag 4'!G4</f>
        <v>0</v>
      </c>
      <c r="R79">
        <v>0</v>
      </c>
      <c r="S79" s="80">
        <f t="shared" si="2"/>
        <v>0</v>
      </c>
      <c r="T79">
        <v>0</v>
      </c>
      <c r="U79">
        <v>1</v>
      </c>
      <c r="V79">
        <v>0</v>
      </c>
      <c r="W79" s="74">
        <f>Beneficiario!$D$11</f>
        <v>0</v>
      </c>
      <c r="X79">
        <f>Beneficiario!$B$9</f>
        <v>0</v>
      </c>
      <c r="Y79">
        <f>Beneficiario!$C$10</f>
        <v>0</v>
      </c>
      <c r="Z79" s="74">
        <f>Beneficiario!$J$10</f>
        <v>0</v>
      </c>
      <c r="AA79" t="str">
        <f>Beneficiario!$H$10</f>
        <v>RM</v>
      </c>
      <c r="AB79" s="74">
        <f>Beneficiario!$G$11</f>
        <v>0</v>
      </c>
      <c r="AC79" t="str">
        <f>IF(Beneficiario!$B$12=0, "", Beneficiario!$B$12)</f>
        <v/>
      </c>
      <c r="AD79" t="str">
        <f>IF(Beneficiario!$F$12=0, "", Beneficiario!$F$12)</f>
        <v/>
      </c>
      <c r="AE79">
        <f>Beneficiario!$C$16</f>
        <v>0</v>
      </c>
      <c r="AF79">
        <f>Beneficiario!$C$17</f>
        <v>0</v>
      </c>
      <c r="AG79" s="74">
        <f>Beneficiario!$C$18</f>
        <v>0</v>
      </c>
      <c r="AH79">
        <f>Beneficiario!$C$19</f>
        <v>0</v>
      </c>
      <c r="AI79" t="s">
        <v>290</v>
      </c>
      <c r="AJ79" t="str">
        <f>Beneficiario!$F$23</f>
        <v>C</v>
      </c>
      <c r="AK79" s="74">
        <f>'Erogatori (imprese) pag 4'!K4</f>
        <v>0</v>
      </c>
    </row>
    <row r="80" spans="1:37" x14ac:dyDescent="0.25">
      <c r="A80" s="77" t="s">
        <v>286</v>
      </c>
      <c r="B80">
        <v>77</v>
      </c>
      <c r="C80" t="str">
        <f>IF('Erogatori (imprese) pag 4'!B5=0,"", 'Erogatori (imprese) pag 4'!B5)</f>
        <v/>
      </c>
      <c r="J80" s="74">
        <f>'Erogatori (imprese) pag 4'!C5</f>
        <v>0</v>
      </c>
      <c r="K80" s="74">
        <f>'Erogatori (imprese) pag 4'!D5</f>
        <v>0</v>
      </c>
      <c r="L80" s="74">
        <f>'Erogatori (imprese) pag 4'!F5</f>
        <v>0</v>
      </c>
      <c r="M80" s="74">
        <f>'Erogatori (imprese) pag 4'!E5</f>
        <v>0</v>
      </c>
      <c r="N80" t="s">
        <v>37</v>
      </c>
      <c r="P80">
        <v>0</v>
      </c>
      <c r="Q80" s="80">
        <f>'Erogatori (imprese) pag 4'!G5</f>
        <v>0</v>
      </c>
      <c r="R80">
        <v>0</v>
      </c>
      <c r="S80" s="80">
        <f t="shared" si="2"/>
        <v>0</v>
      </c>
      <c r="T80">
        <v>0</v>
      </c>
      <c r="U80">
        <v>1</v>
      </c>
      <c r="V80">
        <v>0</v>
      </c>
      <c r="W80" s="74">
        <f>Beneficiario!$D$11</f>
        <v>0</v>
      </c>
      <c r="X80">
        <f>Beneficiario!$B$9</f>
        <v>0</v>
      </c>
      <c r="Y80">
        <f>Beneficiario!$C$10</f>
        <v>0</v>
      </c>
      <c r="Z80" s="74">
        <f>Beneficiario!$J$10</f>
        <v>0</v>
      </c>
      <c r="AA80" t="str">
        <f>Beneficiario!$H$10</f>
        <v>RM</v>
      </c>
      <c r="AB80" s="74">
        <f>Beneficiario!$G$11</f>
        <v>0</v>
      </c>
      <c r="AC80" t="str">
        <f>IF(Beneficiario!$B$12=0, "", Beneficiario!$B$12)</f>
        <v/>
      </c>
      <c r="AD80" t="str">
        <f>IF(Beneficiario!$F$12=0, "", Beneficiario!$F$12)</f>
        <v/>
      </c>
      <c r="AE80">
        <f>Beneficiario!$C$16</f>
        <v>0</v>
      </c>
      <c r="AF80">
        <f>Beneficiario!$C$17</f>
        <v>0</v>
      </c>
      <c r="AG80" s="74">
        <f>Beneficiario!$C$18</f>
        <v>0</v>
      </c>
      <c r="AH80">
        <f>Beneficiario!$C$19</f>
        <v>0</v>
      </c>
      <c r="AI80" t="s">
        <v>290</v>
      </c>
      <c r="AJ80" t="str">
        <f>Beneficiario!$F$23</f>
        <v>C</v>
      </c>
      <c r="AK80" s="74">
        <f>'Erogatori (imprese) pag 4'!K5</f>
        <v>0</v>
      </c>
    </row>
    <row r="81" spans="1:37" x14ac:dyDescent="0.25">
      <c r="A81" s="77" t="s">
        <v>286</v>
      </c>
      <c r="B81">
        <v>78</v>
      </c>
      <c r="C81" t="str">
        <f>IF('Erogatori (imprese) pag 4'!B6=0,"", 'Erogatori (imprese) pag 4'!B6)</f>
        <v/>
      </c>
      <c r="J81" s="74">
        <f>'Erogatori (imprese) pag 4'!C6</f>
        <v>0</v>
      </c>
      <c r="K81" s="74">
        <f>'Erogatori (imprese) pag 4'!D6</f>
        <v>0</v>
      </c>
      <c r="L81" s="74">
        <f>'Erogatori (imprese) pag 4'!F6</f>
        <v>0</v>
      </c>
      <c r="M81" s="74">
        <f>'Erogatori (imprese) pag 4'!E6</f>
        <v>0</v>
      </c>
      <c r="N81" t="s">
        <v>37</v>
      </c>
      <c r="P81">
        <v>0</v>
      </c>
      <c r="Q81" s="80">
        <f>'Erogatori (imprese) pag 4'!G6</f>
        <v>0</v>
      </c>
      <c r="R81">
        <v>0</v>
      </c>
      <c r="S81" s="80">
        <f t="shared" si="2"/>
        <v>0</v>
      </c>
      <c r="T81">
        <v>0</v>
      </c>
      <c r="U81">
        <v>1</v>
      </c>
      <c r="V81">
        <v>0</v>
      </c>
      <c r="W81" s="74">
        <f>Beneficiario!$D$11</f>
        <v>0</v>
      </c>
      <c r="X81">
        <f>Beneficiario!$B$9</f>
        <v>0</v>
      </c>
      <c r="Y81">
        <f>Beneficiario!$C$10</f>
        <v>0</v>
      </c>
      <c r="Z81" s="74">
        <f>Beneficiario!$J$10</f>
        <v>0</v>
      </c>
      <c r="AA81" t="str">
        <f>Beneficiario!$H$10</f>
        <v>RM</v>
      </c>
      <c r="AB81" s="74">
        <f>Beneficiario!$G$11</f>
        <v>0</v>
      </c>
      <c r="AC81" t="str">
        <f>IF(Beneficiario!$B$12=0, "", Beneficiario!$B$12)</f>
        <v/>
      </c>
      <c r="AD81" t="str">
        <f>IF(Beneficiario!$F$12=0, "", Beneficiario!$F$12)</f>
        <v/>
      </c>
      <c r="AE81">
        <f>Beneficiario!$C$16</f>
        <v>0</v>
      </c>
      <c r="AF81">
        <f>Beneficiario!$C$17</f>
        <v>0</v>
      </c>
      <c r="AG81" s="74">
        <f>Beneficiario!$C$18</f>
        <v>0</v>
      </c>
      <c r="AH81">
        <f>Beneficiario!$C$19</f>
        <v>0</v>
      </c>
      <c r="AI81" t="s">
        <v>290</v>
      </c>
      <c r="AJ81" t="str">
        <f>Beneficiario!$F$23</f>
        <v>C</v>
      </c>
      <c r="AK81" s="74">
        <f>'Erogatori (imprese) pag 4'!K6</f>
        <v>0</v>
      </c>
    </row>
    <row r="82" spans="1:37" x14ac:dyDescent="0.25">
      <c r="A82" s="77" t="s">
        <v>286</v>
      </c>
      <c r="B82">
        <v>79</v>
      </c>
      <c r="C82" t="str">
        <f>IF('Erogatori (imprese) pag 4'!B7=0,"", 'Erogatori (imprese) pag 4'!B7)</f>
        <v/>
      </c>
      <c r="J82" s="74">
        <f>'Erogatori (imprese) pag 4'!C7</f>
        <v>0</v>
      </c>
      <c r="K82" s="74">
        <f>'Erogatori (imprese) pag 4'!D7</f>
        <v>0</v>
      </c>
      <c r="L82" s="74">
        <f>'Erogatori (imprese) pag 4'!F7</f>
        <v>0</v>
      </c>
      <c r="M82" s="74">
        <f>'Erogatori (imprese) pag 4'!E7</f>
        <v>0</v>
      </c>
      <c r="N82" t="s">
        <v>37</v>
      </c>
      <c r="P82">
        <v>0</v>
      </c>
      <c r="Q82" s="80">
        <f>'Erogatori (imprese) pag 4'!G7</f>
        <v>0</v>
      </c>
      <c r="R82">
        <v>0</v>
      </c>
      <c r="S82" s="80">
        <f t="shared" si="2"/>
        <v>0</v>
      </c>
      <c r="T82">
        <v>0</v>
      </c>
      <c r="U82">
        <v>1</v>
      </c>
      <c r="V82">
        <v>0</v>
      </c>
      <c r="W82" s="74">
        <f>Beneficiario!$D$11</f>
        <v>0</v>
      </c>
      <c r="X82">
        <f>Beneficiario!$B$9</f>
        <v>0</v>
      </c>
      <c r="Y82">
        <f>Beneficiario!$C$10</f>
        <v>0</v>
      </c>
      <c r="Z82" s="74">
        <f>Beneficiario!$J$10</f>
        <v>0</v>
      </c>
      <c r="AA82" t="str">
        <f>Beneficiario!$H$10</f>
        <v>RM</v>
      </c>
      <c r="AB82" s="74">
        <f>Beneficiario!$G$11</f>
        <v>0</v>
      </c>
      <c r="AC82" t="str">
        <f>IF(Beneficiario!$B$12=0, "", Beneficiario!$B$12)</f>
        <v/>
      </c>
      <c r="AD82" t="str">
        <f>IF(Beneficiario!$F$12=0, "", Beneficiario!$F$12)</f>
        <v/>
      </c>
      <c r="AE82">
        <f>Beneficiario!$C$16</f>
        <v>0</v>
      </c>
      <c r="AF82">
        <f>Beneficiario!$C$17</f>
        <v>0</v>
      </c>
      <c r="AG82" s="74">
        <f>Beneficiario!$C$18</f>
        <v>0</v>
      </c>
      <c r="AH82">
        <f>Beneficiario!$C$19</f>
        <v>0</v>
      </c>
      <c r="AI82" t="s">
        <v>290</v>
      </c>
      <c r="AJ82" t="str">
        <f>Beneficiario!$F$23</f>
        <v>C</v>
      </c>
      <c r="AK82" s="74">
        <f>'Erogatori (imprese) pag 4'!K7</f>
        <v>0</v>
      </c>
    </row>
    <row r="83" spans="1:37" x14ac:dyDescent="0.25">
      <c r="A83" s="77" t="s">
        <v>286</v>
      </c>
      <c r="B83">
        <v>80</v>
      </c>
      <c r="C83" t="str">
        <f>IF('Erogatori (imprese) pag 4'!B8=0,"", 'Erogatori (imprese) pag 4'!B8)</f>
        <v/>
      </c>
      <c r="J83" s="74">
        <f>'Erogatori (imprese) pag 4'!C8</f>
        <v>0</v>
      </c>
      <c r="K83" s="74">
        <f>'Erogatori (imprese) pag 4'!D8</f>
        <v>0</v>
      </c>
      <c r="L83" s="74">
        <f>'Erogatori (imprese) pag 4'!F8</f>
        <v>0</v>
      </c>
      <c r="M83" s="74">
        <f>'Erogatori (imprese) pag 4'!E8</f>
        <v>0</v>
      </c>
      <c r="N83" t="s">
        <v>37</v>
      </c>
      <c r="P83">
        <v>0</v>
      </c>
      <c r="Q83" s="80">
        <f>'Erogatori (imprese) pag 4'!G8</f>
        <v>0</v>
      </c>
      <c r="R83">
        <v>0</v>
      </c>
      <c r="S83" s="80">
        <f t="shared" si="2"/>
        <v>0</v>
      </c>
      <c r="T83">
        <v>0</v>
      </c>
      <c r="U83">
        <v>1</v>
      </c>
      <c r="V83">
        <v>0</v>
      </c>
      <c r="W83" s="74">
        <f>Beneficiario!$D$11</f>
        <v>0</v>
      </c>
      <c r="X83">
        <f>Beneficiario!$B$9</f>
        <v>0</v>
      </c>
      <c r="Y83">
        <f>Beneficiario!$C$10</f>
        <v>0</v>
      </c>
      <c r="Z83" s="74">
        <f>Beneficiario!$J$10</f>
        <v>0</v>
      </c>
      <c r="AA83" t="str">
        <f>Beneficiario!$H$10</f>
        <v>RM</v>
      </c>
      <c r="AB83" s="74">
        <f>Beneficiario!$G$11</f>
        <v>0</v>
      </c>
      <c r="AC83" t="str">
        <f>IF(Beneficiario!$B$12=0, "", Beneficiario!$B$12)</f>
        <v/>
      </c>
      <c r="AD83" t="str">
        <f>IF(Beneficiario!$F$12=0, "", Beneficiario!$F$12)</f>
        <v/>
      </c>
      <c r="AE83">
        <f>Beneficiario!$C$16</f>
        <v>0</v>
      </c>
      <c r="AF83">
        <f>Beneficiario!$C$17</f>
        <v>0</v>
      </c>
      <c r="AG83" s="74">
        <f>Beneficiario!$C$18</f>
        <v>0</v>
      </c>
      <c r="AH83">
        <f>Beneficiario!$C$19</f>
        <v>0</v>
      </c>
      <c r="AI83" t="s">
        <v>290</v>
      </c>
      <c r="AJ83" t="str">
        <f>Beneficiario!$F$23</f>
        <v>C</v>
      </c>
      <c r="AK83" s="74">
        <f>'Erogatori (imprese) pag 4'!K8</f>
        <v>0</v>
      </c>
    </row>
    <row r="84" spans="1:37" x14ac:dyDescent="0.25">
      <c r="A84" s="77" t="s">
        <v>286</v>
      </c>
      <c r="B84">
        <v>81</v>
      </c>
      <c r="C84" t="str">
        <f>IF('Erogatori (imprese) pag 4'!B9=0,"", 'Erogatori (imprese) pag 4'!B9)</f>
        <v/>
      </c>
      <c r="J84" s="74">
        <f>'Erogatori (imprese) pag 4'!C9</f>
        <v>0</v>
      </c>
      <c r="K84" s="74">
        <f>'Erogatori (imprese) pag 4'!D9</f>
        <v>0</v>
      </c>
      <c r="L84" s="74">
        <f>'Erogatori (imprese) pag 4'!F9</f>
        <v>0</v>
      </c>
      <c r="M84" s="74">
        <f>'Erogatori (imprese) pag 4'!E9</f>
        <v>0</v>
      </c>
      <c r="N84" t="s">
        <v>37</v>
      </c>
      <c r="P84">
        <v>0</v>
      </c>
      <c r="Q84" s="80">
        <f>'Erogatori (imprese) pag 4'!G9</f>
        <v>0</v>
      </c>
      <c r="R84">
        <v>0</v>
      </c>
      <c r="S84" s="80">
        <f t="shared" si="2"/>
        <v>0</v>
      </c>
      <c r="T84">
        <v>0</v>
      </c>
      <c r="U84">
        <v>1</v>
      </c>
      <c r="V84">
        <v>0</v>
      </c>
      <c r="W84" s="74">
        <f>Beneficiario!$D$11</f>
        <v>0</v>
      </c>
      <c r="X84">
        <f>Beneficiario!$B$9</f>
        <v>0</v>
      </c>
      <c r="Y84">
        <f>Beneficiario!$C$10</f>
        <v>0</v>
      </c>
      <c r="Z84" s="74">
        <f>Beneficiario!$J$10</f>
        <v>0</v>
      </c>
      <c r="AA84" t="str">
        <f>Beneficiario!$H$10</f>
        <v>RM</v>
      </c>
      <c r="AB84" s="74">
        <f>Beneficiario!$G$11</f>
        <v>0</v>
      </c>
      <c r="AC84" t="str">
        <f>IF(Beneficiario!$B$12=0, "", Beneficiario!$B$12)</f>
        <v/>
      </c>
      <c r="AD84" t="str">
        <f>IF(Beneficiario!$F$12=0, "", Beneficiario!$F$12)</f>
        <v/>
      </c>
      <c r="AE84">
        <f>Beneficiario!$C$16</f>
        <v>0</v>
      </c>
      <c r="AF84">
        <f>Beneficiario!$C$17</f>
        <v>0</v>
      </c>
      <c r="AG84" s="74">
        <f>Beneficiario!$C$18</f>
        <v>0</v>
      </c>
      <c r="AH84">
        <f>Beneficiario!$C$19</f>
        <v>0</v>
      </c>
      <c r="AI84" t="s">
        <v>290</v>
      </c>
      <c r="AJ84" t="str">
        <f>Beneficiario!$F$23</f>
        <v>C</v>
      </c>
      <c r="AK84" s="74">
        <f>'Erogatori (imprese) pag 4'!K9</f>
        <v>0</v>
      </c>
    </row>
    <row r="85" spans="1:37" x14ac:dyDescent="0.25">
      <c r="A85" s="77" t="s">
        <v>286</v>
      </c>
      <c r="B85">
        <v>82</v>
      </c>
      <c r="C85" t="str">
        <f>IF('Erogatori (imprese) pag 4'!B10=0,"", 'Erogatori (imprese) pag 4'!B10)</f>
        <v/>
      </c>
      <c r="J85" s="74">
        <f>'Erogatori (imprese) pag 4'!C10</f>
        <v>0</v>
      </c>
      <c r="K85" s="74">
        <f>'Erogatori (imprese) pag 4'!D10</f>
        <v>0</v>
      </c>
      <c r="L85" s="74">
        <f>'Erogatori (imprese) pag 4'!F10</f>
        <v>0</v>
      </c>
      <c r="M85" s="74">
        <f>'Erogatori (imprese) pag 4'!E10</f>
        <v>0</v>
      </c>
      <c r="N85" t="s">
        <v>37</v>
      </c>
      <c r="P85">
        <v>0</v>
      </c>
      <c r="Q85" s="80">
        <f>'Erogatori (imprese) pag 4'!G10</f>
        <v>0</v>
      </c>
      <c r="R85">
        <v>0</v>
      </c>
      <c r="S85" s="80">
        <f t="shared" si="2"/>
        <v>0</v>
      </c>
      <c r="T85">
        <v>0</v>
      </c>
      <c r="U85">
        <v>1</v>
      </c>
      <c r="V85">
        <v>0</v>
      </c>
      <c r="W85" s="74">
        <f>Beneficiario!$D$11</f>
        <v>0</v>
      </c>
      <c r="X85">
        <f>Beneficiario!$B$9</f>
        <v>0</v>
      </c>
      <c r="Y85">
        <f>Beneficiario!$C$10</f>
        <v>0</v>
      </c>
      <c r="Z85" s="74">
        <f>Beneficiario!$J$10</f>
        <v>0</v>
      </c>
      <c r="AA85" t="str">
        <f>Beneficiario!$H$10</f>
        <v>RM</v>
      </c>
      <c r="AB85" s="74">
        <f>Beneficiario!$G$11</f>
        <v>0</v>
      </c>
      <c r="AC85" t="str">
        <f>IF(Beneficiario!$B$12=0, "", Beneficiario!$B$12)</f>
        <v/>
      </c>
      <c r="AD85" t="str">
        <f>IF(Beneficiario!$F$12=0, "", Beneficiario!$F$12)</f>
        <v/>
      </c>
      <c r="AE85">
        <f>Beneficiario!$C$16</f>
        <v>0</v>
      </c>
      <c r="AF85">
        <f>Beneficiario!$C$17</f>
        <v>0</v>
      </c>
      <c r="AG85" s="74">
        <f>Beneficiario!$C$18</f>
        <v>0</v>
      </c>
      <c r="AH85">
        <f>Beneficiario!$C$19</f>
        <v>0</v>
      </c>
      <c r="AI85" t="s">
        <v>290</v>
      </c>
      <c r="AJ85" t="str">
        <f>Beneficiario!$F$23</f>
        <v>C</v>
      </c>
      <c r="AK85" s="74">
        <f>'Erogatori (imprese) pag 4'!K10</f>
        <v>0</v>
      </c>
    </row>
    <row r="86" spans="1:37" x14ac:dyDescent="0.25">
      <c r="A86" s="77" t="s">
        <v>286</v>
      </c>
      <c r="B86">
        <v>83</v>
      </c>
      <c r="C86" t="str">
        <f>IF('Erogatori (imprese) pag 4'!B11=0,"", 'Erogatori (imprese) pag 4'!B11)</f>
        <v/>
      </c>
      <c r="J86" s="74">
        <f>'Erogatori (imprese) pag 4'!C11</f>
        <v>0</v>
      </c>
      <c r="K86" s="74">
        <f>'Erogatori (imprese) pag 4'!D11</f>
        <v>0</v>
      </c>
      <c r="L86" s="74">
        <f>'Erogatori (imprese) pag 4'!F11</f>
        <v>0</v>
      </c>
      <c r="M86" s="74">
        <f>'Erogatori (imprese) pag 4'!E11</f>
        <v>0</v>
      </c>
      <c r="N86" t="s">
        <v>37</v>
      </c>
      <c r="P86">
        <v>0</v>
      </c>
      <c r="Q86" s="80">
        <f>'Erogatori (imprese) pag 4'!G11</f>
        <v>0</v>
      </c>
      <c r="R86">
        <v>0</v>
      </c>
      <c r="S86" s="80">
        <f t="shared" si="2"/>
        <v>0</v>
      </c>
      <c r="T86">
        <v>0</v>
      </c>
      <c r="U86">
        <v>1</v>
      </c>
      <c r="V86">
        <v>0</v>
      </c>
      <c r="W86" s="74">
        <f>Beneficiario!$D$11</f>
        <v>0</v>
      </c>
      <c r="X86">
        <f>Beneficiario!$B$9</f>
        <v>0</v>
      </c>
      <c r="Y86">
        <f>Beneficiario!$C$10</f>
        <v>0</v>
      </c>
      <c r="Z86" s="74">
        <f>Beneficiario!$J$10</f>
        <v>0</v>
      </c>
      <c r="AA86" t="str">
        <f>Beneficiario!$H$10</f>
        <v>RM</v>
      </c>
      <c r="AB86" s="74">
        <f>Beneficiario!$G$11</f>
        <v>0</v>
      </c>
      <c r="AC86" t="str">
        <f>IF(Beneficiario!$B$12=0, "", Beneficiario!$B$12)</f>
        <v/>
      </c>
      <c r="AD86" t="str">
        <f>IF(Beneficiario!$F$12=0, "", Beneficiario!$F$12)</f>
        <v/>
      </c>
      <c r="AE86">
        <f>Beneficiario!$C$16</f>
        <v>0</v>
      </c>
      <c r="AF86">
        <f>Beneficiario!$C$17</f>
        <v>0</v>
      </c>
      <c r="AG86" s="74">
        <f>Beneficiario!$C$18</f>
        <v>0</v>
      </c>
      <c r="AH86">
        <f>Beneficiario!$C$19</f>
        <v>0</v>
      </c>
      <c r="AI86" t="s">
        <v>290</v>
      </c>
      <c r="AJ86" t="str">
        <f>Beneficiario!$F$23</f>
        <v>C</v>
      </c>
      <c r="AK86" s="74">
        <f>'Erogatori (imprese) pag 4'!K11</f>
        <v>0</v>
      </c>
    </row>
    <row r="87" spans="1:37" x14ac:dyDescent="0.25">
      <c r="A87" s="77" t="s">
        <v>286</v>
      </c>
      <c r="B87">
        <v>84</v>
      </c>
      <c r="C87" t="str">
        <f>IF('Erogatori (imprese) pag 4'!B12=0,"", 'Erogatori (imprese) pag 4'!B12)</f>
        <v/>
      </c>
      <c r="J87" s="74">
        <f>'Erogatori (imprese) pag 4'!C12</f>
        <v>0</v>
      </c>
      <c r="K87" s="74">
        <f>'Erogatori (imprese) pag 4'!D12</f>
        <v>0</v>
      </c>
      <c r="L87" s="74">
        <f>'Erogatori (imprese) pag 4'!F12</f>
        <v>0</v>
      </c>
      <c r="M87" s="74">
        <f>'Erogatori (imprese) pag 4'!E12</f>
        <v>0</v>
      </c>
      <c r="N87" t="s">
        <v>37</v>
      </c>
      <c r="P87">
        <v>0</v>
      </c>
      <c r="Q87" s="80">
        <f>'Erogatori (imprese) pag 4'!G12</f>
        <v>0</v>
      </c>
      <c r="R87">
        <v>0</v>
      </c>
      <c r="S87" s="80">
        <f t="shared" si="2"/>
        <v>0</v>
      </c>
      <c r="T87">
        <v>0</v>
      </c>
      <c r="U87">
        <v>1</v>
      </c>
      <c r="V87">
        <v>0</v>
      </c>
      <c r="W87" s="74">
        <f>Beneficiario!$D$11</f>
        <v>0</v>
      </c>
      <c r="X87">
        <f>Beneficiario!$B$9</f>
        <v>0</v>
      </c>
      <c r="Y87">
        <f>Beneficiario!$C$10</f>
        <v>0</v>
      </c>
      <c r="Z87" s="74">
        <f>Beneficiario!$J$10</f>
        <v>0</v>
      </c>
      <c r="AA87" t="str">
        <f>Beneficiario!$H$10</f>
        <v>RM</v>
      </c>
      <c r="AB87" s="74">
        <f>Beneficiario!$G$11</f>
        <v>0</v>
      </c>
      <c r="AC87" t="str">
        <f>IF(Beneficiario!$B$12=0, "", Beneficiario!$B$12)</f>
        <v/>
      </c>
      <c r="AD87" t="str">
        <f>IF(Beneficiario!$F$12=0, "", Beneficiario!$F$12)</f>
        <v/>
      </c>
      <c r="AE87">
        <f>Beneficiario!$C$16</f>
        <v>0</v>
      </c>
      <c r="AF87">
        <f>Beneficiario!$C$17</f>
        <v>0</v>
      </c>
      <c r="AG87" s="74">
        <f>Beneficiario!$C$18</f>
        <v>0</v>
      </c>
      <c r="AH87">
        <f>Beneficiario!$C$19</f>
        <v>0</v>
      </c>
      <c r="AI87" t="s">
        <v>290</v>
      </c>
      <c r="AJ87" t="str">
        <f>Beneficiario!$F$23</f>
        <v>C</v>
      </c>
      <c r="AK87" s="74">
        <f>'Erogatori (imprese) pag 4'!K12</f>
        <v>0</v>
      </c>
    </row>
    <row r="88" spans="1:37" x14ac:dyDescent="0.25">
      <c r="A88" s="77" t="s">
        <v>286</v>
      </c>
      <c r="B88">
        <v>85</v>
      </c>
      <c r="C88" t="str">
        <f>IF('Erogatori (imprese) pag 4'!B13=0,"", 'Erogatori (imprese) pag 4'!B13)</f>
        <v/>
      </c>
      <c r="J88" s="74">
        <f>'Erogatori (imprese) pag 4'!C13</f>
        <v>0</v>
      </c>
      <c r="K88" s="74">
        <f>'Erogatori (imprese) pag 4'!D13</f>
        <v>0</v>
      </c>
      <c r="L88" s="74">
        <f>'Erogatori (imprese) pag 4'!F13</f>
        <v>0</v>
      </c>
      <c r="M88" s="74">
        <f>'Erogatori (imprese) pag 4'!E13</f>
        <v>0</v>
      </c>
      <c r="N88" t="s">
        <v>37</v>
      </c>
      <c r="P88">
        <v>0</v>
      </c>
      <c r="Q88" s="80">
        <f>'Erogatori (imprese) pag 4'!G13</f>
        <v>0</v>
      </c>
      <c r="R88">
        <v>0</v>
      </c>
      <c r="S88" s="80">
        <f t="shared" si="2"/>
        <v>0</v>
      </c>
      <c r="T88">
        <v>0</v>
      </c>
      <c r="U88">
        <v>1</v>
      </c>
      <c r="V88">
        <v>0</v>
      </c>
      <c r="W88" s="74">
        <f>Beneficiario!$D$11</f>
        <v>0</v>
      </c>
      <c r="X88">
        <f>Beneficiario!$B$9</f>
        <v>0</v>
      </c>
      <c r="Y88">
        <f>Beneficiario!$C$10</f>
        <v>0</v>
      </c>
      <c r="Z88" s="74">
        <f>Beneficiario!$J$10</f>
        <v>0</v>
      </c>
      <c r="AA88" t="str">
        <f>Beneficiario!$H$10</f>
        <v>RM</v>
      </c>
      <c r="AB88" s="74">
        <f>Beneficiario!$G$11</f>
        <v>0</v>
      </c>
      <c r="AC88" t="str">
        <f>IF(Beneficiario!$B$12=0, "", Beneficiario!$B$12)</f>
        <v/>
      </c>
      <c r="AD88" t="str">
        <f>IF(Beneficiario!$F$12=0, "", Beneficiario!$F$12)</f>
        <v/>
      </c>
      <c r="AE88">
        <f>Beneficiario!$C$16</f>
        <v>0</v>
      </c>
      <c r="AF88">
        <f>Beneficiario!$C$17</f>
        <v>0</v>
      </c>
      <c r="AG88" s="74">
        <f>Beneficiario!$C$18</f>
        <v>0</v>
      </c>
      <c r="AH88">
        <f>Beneficiario!$C$19</f>
        <v>0</v>
      </c>
      <c r="AI88" t="s">
        <v>290</v>
      </c>
      <c r="AJ88" t="str">
        <f>Beneficiario!$F$23</f>
        <v>C</v>
      </c>
      <c r="AK88" s="74">
        <f>'Erogatori (imprese) pag 4'!K13</f>
        <v>0</v>
      </c>
    </row>
    <row r="89" spans="1:37" x14ac:dyDescent="0.25">
      <c r="A89" s="77" t="s">
        <v>286</v>
      </c>
      <c r="B89">
        <v>86</v>
      </c>
      <c r="C89" t="str">
        <f>IF('Erogatori (imprese) pag 4'!B14=0,"", 'Erogatori (imprese) pag 4'!B14)</f>
        <v/>
      </c>
      <c r="J89" s="74">
        <f>'Erogatori (imprese) pag 4'!C14</f>
        <v>0</v>
      </c>
      <c r="K89" s="74">
        <f>'Erogatori (imprese) pag 4'!D14</f>
        <v>0</v>
      </c>
      <c r="L89" s="74">
        <f>'Erogatori (imprese) pag 4'!F14</f>
        <v>0</v>
      </c>
      <c r="M89" s="74">
        <f>'Erogatori (imprese) pag 4'!E14</f>
        <v>0</v>
      </c>
      <c r="N89" t="s">
        <v>37</v>
      </c>
      <c r="P89">
        <v>0</v>
      </c>
      <c r="Q89" s="80">
        <f>'Erogatori (imprese) pag 4'!G14</f>
        <v>0</v>
      </c>
      <c r="R89">
        <v>0</v>
      </c>
      <c r="S89" s="80">
        <f t="shared" si="2"/>
        <v>0</v>
      </c>
      <c r="T89">
        <v>0</v>
      </c>
      <c r="U89">
        <v>1</v>
      </c>
      <c r="V89">
        <v>0</v>
      </c>
      <c r="W89" s="74">
        <f>Beneficiario!$D$11</f>
        <v>0</v>
      </c>
      <c r="X89">
        <f>Beneficiario!$B$9</f>
        <v>0</v>
      </c>
      <c r="Y89">
        <f>Beneficiario!$C$10</f>
        <v>0</v>
      </c>
      <c r="Z89" s="74">
        <f>Beneficiario!$J$10</f>
        <v>0</v>
      </c>
      <c r="AA89" t="str">
        <f>Beneficiario!$H$10</f>
        <v>RM</v>
      </c>
      <c r="AB89" s="74">
        <f>Beneficiario!$G$11</f>
        <v>0</v>
      </c>
      <c r="AC89" t="str">
        <f>IF(Beneficiario!$B$12=0, "", Beneficiario!$B$12)</f>
        <v/>
      </c>
      <c r="AD89" t="str">
        <f>IF(Beneficiario!$F$12=0, "", Beneficiario!$F$12)</f>
        <v/>
      </c>
      <c r="AE89">
        <f>Beneficiario!$C$16</f>
        <v>0</v>
      </c>
      <c r="AF89">
        <f>Beneficiario!$C$17</f>
        <v>0</v>
      </c>
      <c r="AG89" s="74">
        <f>Beneficiario!$C$18</f>
        <v>0</v>
      </c>
      <c r="AH89">
        <f>Beneficiario!$C$19</f>
        <v>0</v>
      </c>
      <c r="AI89" t="s">
        <v>290</v>
      </c>
      <c r="AJ89" t="str">
        <f>Beneficiario!$F$23</f>
        <v>C</v>
      </c>
      <c r="AK89" s="74">
        <f>'Erogatori (imprese) pag 4'!K14</f>
        <v>0</v>
      </c>
    </row>
    <row r="90" spans="1:37" x14ac:dyDescent="0.25">
      <c r="A90" s="77" t="s">
        <v>286</v>
      </c>
      <c r="B90">
        <v>87</v>
      </c>
      <c r="C90" t="str">
        <f>IF('Erogatori (imprese) pag 4'!B15=0,"", 'Erogatori (imprese) pag 4'!B15)</f>
        <v/>
      </c>
      <c r="J90" s="74">
        <f>'Erogatori (imprese) pag 4'!C15</f>
        <v>0</v>
      </c>
      <c r="K90" s="74">
        <f>'Erogatori (imprese) pag 4'!D15</f>
        <v>0</v>
      </c>
      <c r="L90" s="74">
        <f>'Erogatori (imprese) pag 4'!F15</f>
        <v>0</v>
      </c>
      <c r="M90" s="74">
        <f>'Erogatori (imprese) pag 4'!E15</f>
        <v>0</v>
      </c>
      <c r="N90" t="s">
        <v>37</v>
      </c>
      <c r="P90">
        <v>0</v>
      </c>
      <c r="Q90" s="80">
        <f>'Erogatori (imprese) pag 4'!G15</f>
        <v>0</v>
      </c>
      <c r="R90">
        <v>0</v>
      </c>
      <c r="S90" s="80">
        <f t="shared" si="2"/>
        <v>0</v>
      </c>
      <c r="T90">
        <v>0</v>
      </c>
      <c r="U90">
        <v>1</v>
      </c>
      <c r="V90">
        <v>0</v>
      </c>
      <c r="W90" s="74">
        <f>Beneficiario!$D$11</f>
        <v>0</v>
      </c>
      <c r="X90">
        <f>Beneficiario!$B$9</f>
        <v>0</v>
      </c>
      <c r="Y90">
        <f>Beneficiario!$C$10</f>
        <v>0</v>
      </c>
      <c r="Z90" s="74">
        <f>Beneficiario!$J$10</f>
        <v>0</v>
      </c>
      <c r="AA90" t="str">
        <f>Beneficiario!$H$10</f>
        <v>RM</v>
      </c>
      <c r="AB90" s="74">
        <f>Beneficiario!$G$11</f>
        <v>0</v>
      </c>
      <c r="AC90" t="str">
        <f>IF(Beneficiario!$B$12=0, "", Beneficiario!$B$12)</f>
        <v/>
      </c>
      <c r="AD90" t="str">
        <f>IF(Beneficiario!$F$12=0, "", Beneficiario!$F$12)</f>
        <v/>
      </c>
      <c r="AE90">
        <f>Beneficiario!$C$16</f>
        <v>0</v>
      </c>
      <c r="AF90">
        <f>Beneficiario!$C$17</f>
        <v>0</v>
      </c>
      <c r="AG90" s="74">
        <f>Beneficiario!$C$18</f>
        <v>0</v>
      </c>
      <c r="AH90">
        <f>Beneficiario!$C$19</f>
        <v>0</v>
      </c>
      <c r="AI90" t="s">
        <v>290</v>
      </c>
      <c r="AJ90" t="str">
        <f>Beneficiario!$F$23</f>
        <v>C</v>
      </c>
      <c r="AK90" s="74">
        <f>'Erogatori (imprese) pag 4'!K15</f>
        <v>0</v>
      </c>
    </row>
    <row r="91" spans="1:37" x14ac:dyDescent="0.25">
      <c r="A91" s="77" t="s">
        <v>286</v>
      </c>
      <c r="B91">
        <v>88</v>
      </c>
      <c r="C91" t="str">
        <f>IF('Erogatori (imprese) pag 4'!B16=0,"", 'Erogatori (imprese) pag 4'!B16)</f>
        <v/>
      </c>
      <c r="J91" s="74">
        <f>'Erogatori (imprese) pag 4'!C16</f>
        <v>0</v>
      </c>
      <c r="K91" s="74">
        <f>'Erogatori (imprese) pag 4'!D16</f>
        <v>0</v>
      </c>
      <c r="L91" s="74">
        <f>'Erogatori (imprese) pag 4'!F16</f>
        <v>0</v>
      </c>
      <c r="M91" s="74">
        <f>'Erogatori (imprese) pag 4'!E16</f>
        <v>0</v>
      </c>
      <c r="N91" t="s">
        <v>37</v>
      </c>
      <c r="P91">
        <v>0</v>
      </c>
      <c r="Q91" s="80">
        <f>'Erogatori (imprese) pag 4'!G16</f>
        <v>0</v>
      </c>
      <c r="R91">
        <v>0</v>
      </c>
      <c r="S91" s="80">
        <f t="shared" si="2"/>
        <v>0</v>
      </c>
      <c r="T91">
        <v>0</v>
      </c>
      <c r="U91">
        <v>1</v>
      </c>
      <c r="V91">
        <v>0</v>
      </c>
      <c r="W91" s="74">
        <f>Beneficiario!$D$11</f>
        <v>0</v>
      </c>
      <c r="X91">
        <f>Beneficiario!$B$9</f>
        <v>0</v>
      </c>
      <c r="Y91">
        <f>Beneficiario!$C$10</f>
        <v>0</v>
      </c>
      <c r="Z91" s="74">
        <f>Beneficiario!$J$10</f>
        <v>0</v>
      </c>
      <c r="AA91" t="str">
        <f>Beneficiario!$H$10</f>
        <v>RM</v>
      </c>
      <c r="AB91" s="74">
        <f>Beneficiario!$G$11</f>
        <v>0</v>
      </c>
      <c r="AC91" t="str">
        <f>IF(Beneficiario!$B$12=0, "", Beneficiario!$B$12)</f>
        <v/>
      </c>
      <c r="AD91" t="str">
        <f>IF(Beneficiario!$F$12=0, "", Beneficiario!$F$12)</f>
        <v/>
      </c>
      <c r="AE91">
        <f>Beneficiario!$C$16</f>
        <v>0</v>
      </c>
      <c r="AF91">
        <f>Beneficiario!$C$17</f>
        <v>0</v>
      </c>
      <c r="AG91" s="74">
        <f>Beneficiario!$C$18</f>
        <v>0</v>
      </c>
      <c r="AH91">
        <f>Beneficiario!$C$19</f>
        <v>0</v>
      </c>
      <c r="AI91" t="s">
        <v>290</v>
      </c>
      <c r="AJ91" t="str">
        <f>Beneficiario!$F$23</f>
        <v>C</v>
      </c>
      <c r="AK91" s="74">
        <f>'Erogatori (imprese) pag 4'!K16</f>
        <v>0</v>
      </c>
    </row>
    <row r="92" spans="1:37" x14ac:dyDescent="0.25">
      <c r="A92" s="77" t="s">
        <v>286</v>
      </c>
      <c r="B92">
        <v>89</v>
      </c>
      <c r="C92" t="str">
        <f>IF('Erogatori (imprese) pag 4'!B17=0,"", 'Erogatori (imprese) pag 4'!B17)</f>
        <v/>
      </c>
      <c r="J92" s="74">
        <f>'Erogatori (imprese) pag 4'!C17</f>
        <v>0</v>
      </c>
      <c r="K92" s="74">
        <f>'Erogatori (imprese) pag 4'!D17</f>
        <v>0</v>
      </c>
      <c r="L92" s="74">
        <f>'Erogatori (imprese) pag 4'!F17</f>
        <v>0</v>
      </c>
      <c r="M92" s="74">
        <f>'Erogatori (imprese) pag 4'!E17</f>
        <v>0</v>
      </c>
      <c r="N92" t="s">
        <v>37</v>
      </c>
      <c r="P92">
        <v>0</v>
      </c>
      <c r="Q92" s="80">
        <f>'Erogatori (imprese) pag 4'!G17</f>
        <v>0</v>
      </c>
      <c r="R92">
        <v>0</v>
      </c>
      <c r="S92" s="80">
        <f t="shared" si="2"/>
        <v>0</v>
      </c>
      <c r="T92">
        <v>0</v>
      </c>
      <c r="U92">
        <v>1</v>
      </c>
      <c r="V92">
        <v>0</v>
      </c>
      <c r="W92" s="74">
        <f>Beneficiario!$D$11</f>
        <v>0</v>
      </c>
      <c r="X92">
        <f>Beneficiario!$B$9</f>
        <v>0</v>
      </c>
      <c r="Y92">
        <f>Beneficiario!$C$10</f>
        <v>0</v>
      </c>
      <c r="Z92" s="74">
        <f>Beneficiario!$J$10</f>
        <v>0</v>
      </c>
      <c r="AA92" t="str">
        <f>Beneficiario!$H$10</f>
        <v>RM</v>
      </c>
      <c r="AB92" s="74">
        <f>Beneficiario!$G$11</f>
        <v>0</v>
      </c>
      <c r="AC92" t="str">
        <f>IF(Beneficiario!$B$12=0, "", Beneficiario!$B$12)</f>
        <v/>
      </c>
      <c r="AD92" t="str">
        <f>IF(Beneficiario!$F$12=0, "", Beneficiario!$F$12)</f>
        <v/>
      </c>
      <c r="AE92">
        <f>Beneficiario!$C$16</f>
        <v>0</v>
      </c>
      <c r="AF92">
        <f>Beneficiario!$C$17</f>
        <v>0</v>
      </c>
      <c r="AG92" s="74">
        <f>Beneficiario!$C$18</f>
        <v>0</v>
      </c>
      <c r="AH92">
        <f>Beneficiario!$C$19</f>
        <v>0</v>
      </c>
      <c r="AI92" t="s">
        <v>290</v>
      </c>
      <c r="AJ92" t="str">
        <f>Beneficiario!$F$23</f>
        <v>C</v>
      </c>
      <c r="AK92" s="74">
        <f>'Erogatori (imprese) pag 4'!K17</f>
        <v>0</v>
      </c>
    </row>
    <row r="93" spans="1:37" x14ac:dyDescent="0.25">
      <c r="A93" s="77" t="s">
        <v>286</v>
      </c>
      <c r="B93">
        <v>90</v>
      </c>
      <c r="C93" t="str">
        <f>IF('Erogatori (imprese) pag 4'!B18=0,"", 'Erogatori (imprese) pag 4'!B18)</f>
        <v/>
      </c>
      <c r="J93" s="74">
        <f>'Erogatori (imprese) pag 4'!C18</f>
        <v>0</v>
      </c>
      <c r="K93" s="74">
        <f>'Erogatori (imprese) pag 4'!D18</f>
        <v>0</v>
      </c>
      <c r="L93" s="74">
        <f>'Erogatori (imprese) pag 4'!F18</f>
        <v>0</v>
      </c>
      <c r="M93" s="74">
        <f>'Erogatori (imprese) pag 4'!E18</f>
        <v>0</v>
      </c>
      <c r="N93" t="s">
        <v>37</v>
      </c>
      <c r="P93">
        <v>0</v>
      </c>
      <c r="Q93" s="80">
        <f>'Erogatori (imprese) pag 4'!G18</f>
        <v>0</v>
      </c>
      <c r="R93">
        <v>0</v>
      </c>
      <c r="S93" s="80">
        <f t="shared" si="2"/>
        <v>0</v>
      </c>
      <c r="T93">
        <v>0</v>
      </c>
      <c r="U93">
        <v>1</v>
      </c>
      <c r="V93">
        <v>0</v>
      </c>
      <c r="W93" s="74">
        <f>Beneficiario!$D$11</f>
        <v>0</v>
      </c>
      <c r="X93">
        <f>Beneficiario!$B$9</f>
        <v>0</v>
      </c>
      <c r="Y93">
        <f>Beneficiario!$C$10</f>
        <v>0</v>
      </c>
      <c r="Z93" s="74">
        <f>Beneficiario!$J$10</f>
        <v>0</v>
      </c>
      <c r="AA93" t="str">
        <f>Beneficiario!$H$10</f>
        <v>RM</v>
      </c>
      <c r="AB93" s="74">
        <f>Beneficiario!$G$11</f>
        <v>0</v>
      </c>
      <c r="AC93" t="str">
        <f>IF(Beneficiario!$B$12=0, "", Beneficiario!$B$12)</f>
        <v/>
      </c>
      <c r="AD93" t="str">
        <f>IF(Beneficiario!$F$12=0, "", Beneficiario!$F$12)</f>
        <v/>
      </c>
      <c r="AE93">
        <f>Beneficiario!$C$16</f>
        <v>0</v>
      </c>
      <c r="AF93">
        <f>Beneficiario!$C$17</f>
        <v>0</v>
      </c>
      <c r="AG93" s="74">
        <f>Beneficiario!$C$18</f>
        <v>0</v>
      </c>
      <c r="AH93">
        <f>Beneficiario!$C$19</f>
        <v>0</v>
      </c>
      <c r="AI93" t="s">
        <v>290</v>
      </c>
      <c r="AJ93" t="str">
        <f>Beneficiario!$F$23</f>
        <v>C</v>
      </c>
      <c r="AK93" s="74">
        <f>'Erogatori (imprese) pag 4'!K18</f>
        <v>0</v>
      </c>
    </row>
    <row r="94" spans="1:37" x14ac:dyDescent="0.25">
      <c r="A94" s="77" t="s">
        <v>286</v>
      </c>
      <c r="B94">
        <v>91</v>
      </c>
      <c r="C94" t="str">
        <f>IF('Erogatori (imprese) pag 4'!B19=0,"", 'Erogatori (imprese) pag 4'!B19)</f>
        <v/>
      </c>
      <c r="J94" s="74">
        <f>'Erogatori (imprese) pag 4'!C19</f>
        <v>0</v>
      </c>
      <c r="K94" s="74">
        <f>'Erogatori (imprese) pag 4'!D19</f>
        <v>0</v>
      </c>
      <c r="L94" s="74">
        <f>'Erogatori (imprese) pag 4'!F19</f>
        <v>0</v>
      </c>
      <c r="M94" s="74">
        <f>'Erogatori (imprese) pag 4'!E19</f>
        <v>0</v>
      </c>
      <c r="N94" t="s">
        <v>37</v>
      </c>
      <c r="P94">
        <v>0</v>
      </c>
      <c r="Q94" s="80">
        <f>'Erogatori (imprese) pag 4'!G19</f>
        <v>0</v>
      </c>
      <c r="R94">
        <v>0</v>
      </c>
      <c r="S94" s="80">
        <f t="shared" si="2"/>
        <v>0</v>
      </c>
      <c r="T94">
        <v>0</v>
      </c>
      <c r="U94">
        <v>1</v>
      </c>
      <c r="V94">
        <v>0</v>
      </c>
      <c r="W94" s="74">
        <f>Beneficiario!$D$11</f>
        <v>0</v>
      </c>
      <c r="X94">
        <f>Beneficiario!$B$9</f>
        <v>0</v>
      </c>
      <c r="Y94">
        <f>Beneficiario!$C$10</f>
        <v>0</v>
      </c>
      <c r="Z94" s="74">
        <f>Beneficiario!$J$10</f>
        <v>0</v>
      </c>
      <c r="AA94" t="str">
        <f>Beneficiario!$H$10</f>
        <v>RM</v>
      </c>
      <c r="AB94" s="74">
        <f>Beneficiario!$G$11</f>
        <v>0</v>
      </c>
      <c r="AC94" t="str">
        <f>IF(Beneficiario!$B$12=0, "", Beneficiario!$B$12)</f>
        <v/>
      </c>
      <c r="AD94" t="str">
        <f>IF(Beneficiario!$F$12=0, "", Beneficiario!$F$12)</f>
        <v/>
      </c>
      <c r="AE94">
        <f>Beneficiario!$C$16</f>
        <v>0</v>
      </c>
      <c r="AF94">
        <f>Beneficiario!$C$17</f>
        <v>0</v>
      </c>
      <c r="AG94" s="74">
        <f>Beneficiario!$C$18</f>
        <v>0</v>
      </c>
      <c r="AH94">
        <f>Beneficiario!$C$19</f>
        <v>0</v>
      </c>
      <c r="AI94" t="s">
        <v>290</v>
      </c>
      <c r="AJ94" t="str">
        <f>Beneficiario!$F$23</f>
        <v>C</v>
      </c>
      <c r="AK94" s="74">
        <f>'Erogatori (imprese) pag 4'!K19</f>
        <v>0</v>
      </c>
    </row>
    <row r="95" spans="1:37" x14ac:dyDescent="0.25">
      <c r="A95" s="77" t="s">
        <v>286</v>
      </c>
      <c r="B95">
        <v>92</v>
      </c>
      <c r="C95" t="str">
        <f>IF('Erogatori (imprese) pag 4'!B20=0,"", 'Erogatori (imprese) pag 4'!B20)</f>
        <v/>
      </c>
      <c r="J95" s="74">
        <f>'Erogatori (imprese) pag 4'!C20</f>
        <v>0</v>
      </c>
      <c r="K95" s="74">
        <f>'Erogatori (imprese) pag 4'!D20</f>
        <v>0</v>
      </c>
      <c r="L95" s="74">
        <f>'Erogatori (imprese) pag 4'!F20</f>
        <v>0</v>
      </c>
      <c r="M95" s="74">
        <f>'Erogatori (imprese) pag 4'!E20</f>
        <v>0</v>
      </c>
      <c r="N95" t="s">
        <v>37</v>
      </c>
      <c r="P95">
        <v>0</v>
      </c>
      <c r="Q95" s="80">
        <f>'Erogatori (imprese) pag 4'!G20</f>
        <v>0</v>
      </c>
      <c r="R95">
        <v>0</v>
      </c>
      <c r="S95" s="80">
        <f t="shared" si="2"/>
        <v>0</v>
      </c>
      <c r="T95">
        <v>0</v>
      </c>
      <c r="U95">
        <v>1</v>
      </c>
      <c r="V95">
        <v>0</v>
      </c>
      <c r="W95" s="74">
        <f>Beneficiario!$D$11</f>
        <v>0</v>
      </c>
      <c r="X95">
        <f>Beneficiario!$B$9</f>
        <v>0</v>
      </c>
      <c r="Y95">
        <f>Beneficiario!$C$10</f>
        <v>0</v>
      </c>
      <c r="Z95" s="74">
        <f>Beneficiario!$J$10</f>
        <v>0</v>
      </c>
      <c r="AA95" t="str">
        <f>Beneficiario!$H$10</f>
        <v>RM</v>
      </c>
      <c r="AB95" s="74">
        <f>Beneficiario!$G$11</f>
        <v>0</v>
      </c>
      <c r="AC95" t="str">
        <f>IF(Beneficiario!$B$12=0, "", Beneficiario!$B$12)</f>
        <v/>
      </c>
      <c r="AD95" t="str">
        <f>IF(Beneficiario!$F$12=0, "", Beneficiario!$F$12)</f>
        <v/>
      </c>
      <c r="AE95">
        <f>Beneficiario!$C$16</f>
        <v>0</v>
      </c>
      <c r="AF95">
        <f>Beneficiario!$C$17</f>
        <v>0</v>
      </c>
      <c r="AG95" s="74">
        <f>Beneficiario!$C$18</f>
        <v>0</v>
      </c>
      <c r="AH95">
        <f>Beneficiario!$C$19</f>
        <v>0</v>
      </c>
      <c r="AI95" t="s">
        <v>290</v>
      </c>
      <c r="AJ95" t="str">
        <f>Beneficiario!$F$23</f>
        <v>C</v>
      </c>
      <c r="AK95" s="74">
        <f>'Erogatori (imprese) pag 4'!K20</f>
        <v>0</v>
      </c>
    </row>
    <row r="96" spans="1:37" x14ac:dyDescent="0.25">
      <c r="A96" s="77" t="s">
        <v>286</v>
      </c>
      <c r="B96">
        <v>93</v>
      </c>
      <c r="C96" t="str">
        <f>IF('Erogatori (imprese) pag 4'!B21=0,"", 'Erogatori (imprese) pag 4'!B21)</f>
        <v/>
      </c>
      <c r="J96" s="74">
        <f>'Erogatori (imprese) pag 4'!C21</f>
        <v>0</v>
      </c>
      <c r="K96" s="74">
        <f>'Erogatori (imprese) pag 4'!D21</f>
        <v>0</v>
      </c>
      <c r="L96" s="74">
        <f>'Erogatori (imprese) pag 4'!F21</f>
        <v>0</v>
      </c>
      <c r="M96" s="74">
        <f>'Erogatori (imprese) pag 4'!E21</f>
        <v>0</v>
      </c>
      <c r="N96" t="s">
        <v>37</v>
      </c>
      <c r="P96">
        <v>0</v>
      </c>
      <c r="Q96" s="80">
        <f>'Erogatori (imprese) pag 4'!G21</f>
        <v>0</v>
      </c>
      <c r="R96">
        <v>0</v>
      </c>
      <c r="S96" s="80">
        <f t="shared" si="2"/>
        <v>0</v>
      </c>
      <c r="T96">
        <v>0</v>
      </c>
      <c r="U96">
        <v>1</v>
      </c>
      <c r="V96">
        <v>0</v>
      </c>
      <c r="W96" s="74">
        <f>Beneficiario!$D$11</f>
        <v>0</v>
      </c>
      <c r="X96">
        <f>Beneficiario!$B$9</f>
        <v>0</v>
      </c>
      <c r="Y96">
        <f>Beneficiario!$C$10</f>
        <v>0</v>
      </c>
      <c r="Z96" s="74">
        <f>Beneficiario!$J$10</f>
        <v>0</v>
      </c>
      <c r="AA96" t="str">
        <f>Beneficiario!$H$10</f>
        <v>RM</v>
      </c>
      <c r="AB96" s="74">
        <f>Beneficiario!$G$11</f>
        <v>0</v>
      </c>
      <c r="AC96" t="str">
        <f>IF(Beneficiario!$B$12=0, "", Beneficiario!$B$12)</f>
        <v/>
      </c>
      <c r="AD96" t="str">
        <f>IF(Beneficiario!$F$12=0, "", Beneficiario!$F$12)</f>
        <v/>
      </c>
      <c r="AE96">
        <f>Beneficiario!$C$16</f>
        <v>0</v>
      </c>
      <c r="AF96">
        <f>Beneficiario!$C$17</f>
        <v>0</v>
      </c>
      <c r="AG96" s="74">
        <f>Beneficiario!$C$18</f>
        <v>0</v>
      </c>
      <c r="AH96">
        <f>Beneficiario!$C$19</f>
        <v>0</v>
      </c>
      <c r="AI96" t="s">
        <v>290</v>
      </c>
      <c r="AJ96" t="str">
        <f>Beneficiario!$F$23</f>
        <v>C</v>
      </c>
      <c r="AK96" s="74">
        <f>'Erogatori (imprese) pag 4'!K21</f>
        <v>0</v>
      </c>
    </row>
    <row r="97" spans="1:39" x14ac:dyDescent="0.25">
      <c r="A97" s="77" t="s">
        <v>286</v>
      </c>
      <c r="B97">
        <v>94</v>
      </c>
      <c r="C97" t="str">
        <f>IF('Erogatori (imprese) pag 4'!B22=0,"", 'Erogatori (imprese) pag 4'!B22)</f>
        <v/>
      </c>
      <c r="J97" s="74">
        <f>'Erogatori (imprese) pag 4'!C22</f>
        <v>0</v>
      </c>
      <c r="K97" s="74">
        <f>'Erogatori (imprese) pag 4'!D22</f>
        <v>0</v>
      </c>
      <c r="L97" s="74">
        <f>'Erogatori (imprese) pag 4'!F22</f>
        <v>0</v>
      </c>
      <c r="M97" s="74">
        <f>'Erogatori (imprese) pag 4'!E22</f>
        <v>0</v>
      </c>
      <c r="N97" t="s">
        <v>37</v>
      </c>
      <c r="P97">
        <v>0</v>
      </c>
      <c r="Q97" s="80">
        <f>'Erogatori (imprese) pag 4'!G22</f>
        <v>0</v>
      </c>
      <c r="R97">
        <v>0</v>
      </c>
      <c r="S97" s="80">
        <f t="shared" si="2"/>
        <v>0</v>
      </c>
      <c r="T97">
        <v>0</v>
      </c>
      <c r="U97">
        <v>1</v>
      </c>
      <c r="V97">
        <v>0</v>
      </c>
      <c r="W97" s="74">
        <f>Beneficiario!$D$11</f>
        <v>0</v>
      </c>
      <c r="X97">
        <f>Beneficiario!$B$9</f>
        <v>0</v>
      </c>
      <c r="Y97">
        <f>Beneficiario!$C$10</f>
        <v>0</v>
      </c>
      <c r="Z97" s="74">
        <f>Beneficiario!$J$10</f>
        <v>0</v>
      </c>
      <c r="AA97" t="str">
        <f>Beneficiario!$H$10</f>
        <v>RM</v>
      </c>
      <c r="AB97" s="74">
        <f>Beneficiario!$G$11</f>
        <v>0</v>
      </c>
      <c r="AC97" t="str">
        <f>IF(Beneficiario!$B$12=0, "", Beneficiario!$B$12)</f>
        <v/>
      </c>
      <c r="AD97" t="str">
        <f>IF(Beneficiario!$F$12=0, "", Beneficiario!$F$12)</f>
        <v/>
      </c>
      <c r="AE97">
        <f>Beneficiario!$C$16</f>
        <v>0</v>
      </c>
      <c r="AF97">
        <f>Beneficiario!$C$17</f>
        <v>0</v>
      </c>
      <c r="AG97" s="74">
        <f>Beneficiario!$C$18</f>
        <v>0</v>
      </c>
      <c r="AH97">
        <f>Beneficiario!$C$19</f>
        <v>0</v>
      </c>
      <c r="AI97" t="s">
        <v>290</v>
      </c>
      <c r="AJ97" t="str">
        <f>Beneficiario!$F$23</f>
        <v>C</v>
      </c>
      <c r="AK97" s="74">
        <f>'Erogatori (imprese) pag 4'!K22</f>
        <v>0</v>
      </c>
    </row>
    <row r="98" spans="1:39" x14ac:dyDescent="0.25">
      <c r="A98" s="77" t="s">
        <v>286</v>
      </c>
      <c r="B98">
        <v>95</v>
      </c>
      <c r="C98" t="str">
        <f>IF('Erogatori (imprese) pag 4'!B23=0,"", 'Erogatori (imprese) pag 4'!B23)</f>
        <v/>
      </c>
      <c r="J98" s="74">
        <f>'Erogatori (imprese) pag 4'!C23</f>
        <v>0</v>
      </c>
      <c r="K98" s="74">
        <f>'Erogatori (imprese) pag 4'!D23</f>
        <v>0</v>
      </c>
      <c r="L98" s="74">
        <f>'Erogatori (imprese) pag 4'!F23</f>
        <v>0</v>
      </c>
      <c r="M98" s="74">
        <f>'Erogatori (imprese) pag 4'!E23</f>
        <v>0</v>
      </c>
      <c r="N98" t="s">
        <v>37</v>
      </c>
      <c r="P98">
        <v>0</v>
      </c>
      <c r="Q98" s="80">
        <f>'Erogatori (imprese) pag 4'!G23</f>
        <v>0</v>
      </c>
      <c r="R98">
        <v>0</v>
      </c>
      <c r="S98" s="80">
        <f t="shared" si="2"/>
        <v>0</v>
      </c>
      <c r="T98">
        <v>0</v>
      </c>
      <c r="U98">
        <v>1</v>
      </c>
      <c r="V98">
        <v>0</v>
      </c>
      <c r="W98" s="74">
        <f>Beneficiario!$D$11</f>
        <v>0</v>
      </c>
      <c r="X98">
        <f>Beneficiario!$B$9</f>
        <v>0</v>
      </c>
      <c r="Y98">
        <f>Beneficiario!$C$10</f>
        <v>0</v>
      </c>
      <c r="Z98" s="74">
        <f>Beneficiario!$J$10</f>
        <v>0</v>
      </c>
      <c r="AA98" t="str">
        <f>Beneficiario!$H$10</f>
        <v>RM</v>
      </c>
      <c r="AB98" s="74">
        <f>Beneficiario!$G$11</f>
        <v>0</v>
      </c>
      <c r="AC98" t="str">
        <f>IF(Beneficiario!$B$12=0, "", Beneficiario!$B$12)</f>
        <v/>
      </c>
      <c r="AD98" t="str">
        <f>IF(Beneficiario!$F$12=0, "", Beneficiario!$F$12)</f>
        <v/>
      </c>
      <c r="AE98">
        <f>Beneficiario!$C$16</f>
        <v>0</v>
      </c>
      <c r="AF98">
        <f>Beneficiario!$C$17</f>
        <v>0</v>
      </c>
      <c r="AG98" s="74">
        <f>Beneficiario!$C$18</f>
        <v>0</v>
      </c>
      <c r="AH98">
        <f>Beneficiario!$C$19</f>
        <v>0</v>
      </c>
      <c r="AI98" t="s">
        <v>290</v>
      </c>
      <c r="AJ98" t="str">
        <f>Beneficiario!$F$23</f>
        <v>C</v>
      </c>
      <c r="AK98" s="74">
        <f>'Erogatori (imprese) pag 4'!K23</f>
        <v>0</v>
      </c>
    </row>
    <row r="99" spans="1:39" x14ac:dyDescent="0.25">
      <c r="A99" s="77" t="s">
        <v>286</v>
      </c>
      <c r="B99">
        <v>96</v>
      </c>
      <c r="C99" t="str">
        <f>IF('Erogatori (imprese) pag 4'!B24=0,"", 'Erogatori (imprese) pag 4'!B24)</f>
        <v/>
      </c>
      <c r="J99" s="74">
        <f>'Erogatori (imprese) pag 4'!C24</f>
        <v>0</v>
      </c>
      <c r="K99" s="74">
        <f>'Erogatori (imprese) pag 4'!D24</f>
        <v>0</v>
      </c>
      <c r="L99" s="74">
        <f>'Erogatori (imprese) pag 4'!F24</f>
        <v>0</v>
      </c>
      <c r="M99" s="74">
        <f>'Erogatori (imprese) pag 4'!E24</f>
        <v>0</v>
      </c>
      <c r="N99" t="s">
        <v>37</v>
      </c>
      <c r="P99">
        <v>0</v>
      </c>
      <c r="Q99" s="80">
        <f>'Erogatori (imprese) pag 4'!G24</f>
        <v>0</v>
      </c>
      <c r="R99">
        <v>0</v>
      </c>
      <c r="S99" s="80">
        <f t="shared" si="2"/>
        <v>0</v>
      </c>
      <c r="T99">
        <v>0</v>
      </c>
      <c r="U99">
        <v>1</v>
      </c>
      <c r="V99">
        <v>0</v>
      </c>
      <c r="W99" s="74">
        <f>Beneficiario!$D$11</f>
        <v>0</v>
      </c>
      <c r="X99">
        <f>Beneficiario!$B$9</f>
        <v>0</v>
      </c>
      <c r="Y99">
        <f>Beneficiario!$C$10</f>
        <v>0</v>
      </c>
      <c r="Z99" s="74">
        <f>Beneficiario!$J$10</f>
        <v>0</v>
      </c>
      <c r="AA99" t="str">
        <f>Beneficiario!$H$10</f>
        <v>RM</v>
      </c>
      <c r="AB99" s="74">
        <f>Beneficiario!$G$11</f>
        <v>0</v>
      </c>
      <c r="AC99" t="str">
        <f>IF(Beneficiario!$B$12=0, "", Beneficiario!$B$12)</f>
        <v/>
      </c>
      <c r="AD99" t="str">
        <f>IF(Beneficiario!$F$12=0, "", Beneficiario!$F$12)</f>
        <v/>
      </c>
      <c r="AE99">
        <f>Beneficiario!$C$16</f>
        <v>0</v>
      </c>
      <c r="AF99">
        <f>Beneficiario!$C$17</f>
        <v>0</v>
      </c>
      <c r="AG99" s="74">
        <f>Beneficiario!$C$18</f>
        <v>0</v>
      </c>
      <c r="AH99">
        <f>Beneficiario!$C$19</f>
        <v>0</v>
      </c>
      <c r="AI99" t="s">
        <v>290</v>
      </c>
      <c r="AJ99" t="str">
        <f>Beneficiario!$F$23</f>
        <v>C</v>
      </c>
      <c r="AK99" s="74">
        <f>'Erogatori (imprese) pag 4'!K24</f>
        <v>0</v>
      </c>
    </row>
    <row r="100" spans="1:39" x14ac:dyDescent="0.25">
      <c r="A100" s="77" t="s">
        <v>286</v>
      </c>
      <c r="B100">
        <v>97</v>
      </c>
      <c r="C100" t="str">
        <f>IF('Erogatori (imprese) pag 4'!B25=0,"", 'Erogatori (imprese) pag 4'!B25)</f>
        <v/>
      </c>
      <c r="J100" s="74">
        <f>'Erogatori (imprese) pag 4'!C25</f>
        <v>0</v>
      </c>
      <c r="K100" s="74">
        <f>'Erogatori (imprese) pag 4'!D25</f>
        <v>0</v>
      </c>
      <c r="L100" s="74">
        <f>'Erogatori (imprese) pag 4'!F25</f>
        <v>0</v>
      </c>
      <c r="M100" s="74">
        <f>'Erogatori (imprese) pag 4'!E25</f>
        <v>0</v>
      </c>
      <c r="N100" t="s">
        <v>37</v>
      </c>
      <c r="P100">
        <v>0</v>
      </c>
      <c r="Q100" s="80">
        <f>'Erogatori (imprese) pag 4'!G25</f>
        <v>0</v>
      </c>
      <c r="R100">
        <v>0</v>
      </c>
      <c r="S100" s="80">
        <f t="shared" ref="S100:S131" si="3">Q100</f>
        <v>0</v>
      </c>
      <c r="T100">
        <v>0</v>
      </c>
      <c r="U100">
        <v>1</v>
      </c>
      <c r="V100">
        <v>0</v>
      </c>
      <c r="W100" s="74">
        <f>Beneficiario!$D$11</f>
        <v>0</v>
      </c>
      <c r="X100">
        <f>Beneficiario!$B$9</f>
        <v>0</v>
      </c>
      <c r="Y100">
        <f>Beneficiario!$C$10</f>
        <v>0</v>
      </c>
      <c r="Z100" s="74">
        <f>Beneficiario!$J$10</f>
        <v>0</v>
      </c>
      <c r="AA100" t="str">
        <f>Beneficiario!$H$10</f>
        <v>RM</v>
      </c>
      <c r="AB100" s="74">
        <f>Beneficiario!$G$11</f>
        <v>0</v>
      </c>
      <c r="AC100" t="str">
        <f>IF(Beneficiario!$B$12=0, "", Beneficiario!$B$12)</f>
        <v/>
      </c>
      <c r="AD100" t="str">
        <f>IF(Beneficiario!$F$12=0, "", Beneficiario!$F$12)</f>
        <v/>
      </c>
      <c r="AE100">
        <f>Beneficiario!$C$16</f>
        <v>0</v>
      </c>
      <c r="AF100">
        <f>Beneficiario!$C$17</f>
        <v>0</v>
      </c>
      <c r="AG100" s="74">
        <f>Beneficiario!$C$18</f>
        <v>0</v>
      </c>
      <c r="AH100">
        <f>Beneficiario!$C$19</f>
        <v>0</v>
      </c>
      <c r="AI100" t="s">
        <v>290</v>
      </c>
      <c r="AJ100" t="str">
        <f>Beneficiario!$F$23</f>
        <v>C</v>
      </c>
      <c r="AK100" s="74">
        <f>'Erogatori (imprese) pag 4'!K25</f>
        <v>0</v>
      </c>
    </row>
    <row r="101" spans="1:39" x14ac:dyDescent="0.25">
      <c r="A101" s="77" t="s">
        <v>286</v>
      </c>
      <c r="B101">
        <v>98</v>
      </c>
      <c r="C101" t="str">
        <f>IF('Erogatori (imprese) pag 4'!B26=0,"", 'Erogatori (imprese) pag 4'!B26)</f>
        <v/>
      </c>
      <c r="J101" s="74">
        <f>'Erogatori (imprese) pag 4'!C26</f>
        <v>0</v>
      </c>
      <c r="K101" s="74">
        <f>'Erogatori (imprese) pag 4'!D26</f>
        <v>0</v>
      </c>
      <c r="L101" s="74">
        <f>'Erogatori (imprese) pag 4'!F26</f>
        <v>0</v>
      </c>
      <c r="M101" s="74">
        <f>'Erogatori (imprese) pag 4'!E26</f>
        <v>0</v>
      </c>
      <c r="N101" t="s">
        <v>37</v>
      </c>
      <c r="P101">
        <v>0</v>
      </c>
      <c r="Q101" s="80">
        <f>'Erogatori (imprese) pag 4'!G26</f>
        <v>0</v>
      </c>
      <c r="R101">
        <v>0</v>
      </c>
      <c r="S101" s="80">
        <f t="shared" si="3"/>
        <v>0</v>
      </c>
      <c r="T101">
        <v>0</v>
      </c>
      <c r="U101">
        <v>1</v>
      </c>
      <c r="V101">
        <v>0</v>
      </c>
      <c r="W101" s="74">
        <f>Beneficiario!$D$11</f>
        <v>0</v>
      </c>
      <c r="X101">
        <f>Beneficiario!$B$9</f>
        <v>0</v>
      </c>
      <c r="Y101">
        <f>Beneficiario!$C$10</f>
        <v>0</v>
      </c>
      <c r="Z101" s="74">
        <f>Beneficiario!$J$10</f>
        <v>0</v>
      </c>
      <c r="AA101" t="str">
        <f>Beneficiario!$H$10</f>
        <v>RM</v>
      </c>
      <c r="AB101" s="74">
        <f>Beneficiario!$G$11</f>
        <v>0</v>
      </c>
      <c r="AC101" t="str">
        <f>IF(Beneficiario!$B$12=0, "", Beneficiario!$B$12)</f>
        <v/>
      </c>
      <c r="AD101" t="str">
        <f>IF(Beneficiario!$F$12=0, "", Beneficiario!$F$12)</f>
        <v/>
      </c>
      <c r="AE101">
        <f>Beneficiario!$C$16</f>
        <v>0</v>
      </c>
      <c r="AF101">
        <f>Beneficiario!$C$17</f>
        <v>0</v>
      </c>
      <c r="AG101" s="74">
        <f>Beneficiario!$C$18</f>
        <v>0</v>
      </c>
      <c r="AH101">
        <f>Beneficiario!$C$19</f>
        <v>0</v>
      </c>
      <c r="AI101" t="s">
        <v>290</v>
      </c>
      <c r="AJ101" t="str">
        <f>Beneficiario!$F$23</f>
        <v>C</v>
      </c>
      <c r="AK101" s="74">
        <f>'Erogatori (imprese) pag 4'!K26</f>
        <v>0</v>
      </c>
    </row>
    <row r="102" spans="1:39" x14ac:dyDescent="0.25">
      <c r="A102" s="77" t="s">
        <v>286</v>
      </c>
      <c r="B102">
        <v>99</v>
      </c>
      <c r="C102" t="str">
        <f>IF('Erogatori (imprese) pag 4'!B27=0,"", 'Erogatori (imprese) pag 4'!B27)</f>
        <v/>
      </c>
      <c r="J102" s="74">
        <f>'Erogatori (imprese) pag 4'!C27</f>
        <v>0</v>
      </c>
      <c r="K102" s="74">
        <f>'Erogatori (imprese) pag 4'!D27</f>
        <v>0</v>
      </c>
      <c r="L102" s="74">
        <f>'Erogatori (imprese) pag 4'!F27</f>
        <v>0</v>
      </c>
      <c r="M102" s="74">
        <f>'Erogatori (imprese) pag 4'!E27</f>
        <v>0</v>
      </c>
      <c r="N102" t="s">
        <v>37</v>
      </c>
      <c r="P102">
        <v>0</v>
      </c>
      <c r="Q102" s="80">
        <f>'Erogatori (imprese) pag 4'!G27</f>
        <v>0</v>
      </c>
      <c r="R102">
        <v>0</v>
      </c>
      <c r="S102" s="80">
        <f t="shared" si="3"/>
        <v>0</v>
      </c>
      <c r="T102">
        <v>0</v>
      </c>
      <c r="U102">
        <v>1</v>
      </c>
      <c r="V102">
        <v>0</v>
      </c>
      <c r="W102" s="74">
        <f>Beneficiario!$D$11</f>
        <v>0</v>
      </c>
      <c r="X102">
        <f>Beneficiario!$B$9</f>
        <v>0</v>
      </c>
      <c r="Y102">
        <f>Beneficiario!$C$10</f>
        <v>0</v>
      </c>
      <c r="Z102" s="74">
        <f>Beneficiario!$J$10</f>
        <v>0</v>
      </c>
      <c r="AA102" t="str">
        <f>Beneficiario!$H$10</f>
        <v>RM</v>
      </c>
      <c r="AB102" s="74">
        <f>Beneficiario!$G$11</f>
        <v>0</v>
      </c>
      <c r="AC102" t="str">
        <f>IF(Beneficiario!$B$12=0, "", Beneficiario!$B$12)</f>
        <v/>
      </c>
      <c r="AD102" t="str">
        <f>IF(Beneficiario!$F$12=0, "", Beneficiario!$F$12)</f>
        <v/>
      </c>
      <c r="AE102">
        <f>Beneficiario!$C$16</f>
        <v>0</v>
      </c>
      <c r="AF102">
        <f>Beneficiario!$C$17</f>
        <v>0</v>
      </c>
      <c r="AG102" s="74">
        <f>Beneficiario!$C$18</f>
        <v>0</v>
      </c>
      <c r="AH102">
        <f>Beneficiario!$C$19</f>
        <v>0</v>
      </c>
      <c r="AI102" t="s">
        <v>290</v>
      </c>
      <c r="AJ102" t="str">
        <f>Beneficiario!$F$23</f>
        <v>C</v>
      </c>
      <c r="AK102" s="74">
        <f>'Erogatori (imprese) pag 4'!K27</f>
        <v>0</v>
      </c>
    </row>
    <row r="103" spans="1:39" x14ac:dyDescent="0.25">
      <c r="A103" s="77" t="s">
        <v>286</v>
      </c>
      <c r="B103">
        <v>100</v>
      </c>
      <c r="C103" t="str">
        <f>IF('Erogatori (imprese) pag 4'!B28=0,"", 'Erogatori (imprese) pag 4'!B28)</f>
        <v/>
      </c>
      <c r="J103" s="74">
        <f>'Erogatori (imprese) pag 4'!C28</f>
        <v>0</v>
      </c>
      <c r="K103" s="74">
        <f>'Erogatori (imprese) pag 4'!D28</f>
        <v>0</v>
      </c>
      <c r="L103" s="74">
        <f>'Erogatori (imprese) pag 4'!F28</f>
        <v>0</v>
      </c>
      <c r="M103" s="74">
        <f>'Erogatori (imprese) pag 4'!E28</f>
        <v>0</v>
      </c>
      <c r="N103" t="s">
        <v>37</v>
      </c>
      <c r="P103">
        <v>0</v>
      </c>
      <c r="Q103" s="80">
        <f>'Erogatori (imprese) pag 4'!G28</f>
        <v>0</v>
      </c>
      <c r="R103">
        <v>0</v>
      </c>
      <c r="S103" s="80">
        <f t="shared" si="3"/>
        <v>0</v>
      </c>
      <c r="T103">
        <v>0</v>
      </c>
      <c r="U103">
        <v>1</v>
      </c>
      <c r="V103">
        <v>0</v>
      </c>
      <c r="W103" s="74">
        <f>Beneficiario!$D$11</f>
        <v>0</v>
      </c>
      <c r="X103">
        <f>Beneficiario!$B$9</f>
        <v>0</v>
      </c>
      <c r="Y103">
        <f>Beneficiario!$C$10</f>
        <v>0</v>
      </c>
      <c r="Z103" s="74">
        <f>Beneficiario!$J$10</f>
        <v>0</v>
      </c>
      <c r="AA103" t="str">
        <f>Beneficiario!$H$10</f>
        <v>RM</v>
      </c>
      <c r="AB103" s="74">
        <f>Beneficiario!$G$11</f>
        <v>0</v>
      </c>
      <c r="AC103" t="str">
        <f>IF(Beneficiario!$B$12=0, "", Beneficiario!$B$12)</f>
        <v/>
      </c>
      <c r="AD103" t="str">
        <f>IF(Beneficiario!$F$12=0, "", Beneficiario!$F$12)</f>
        <v/>
      </c>
      <c r="AE103">
        <f>Beneficiario!$C$16</f>
        <v>0</v>
      </c>
      <c r="AF103">
        <f>Beneficiario!$C$17</f>
        <v>0</v>
      </c>
      <c r="AG103" s="74">
        <f>Beneficiario!$C$18</f>
        <v>0</v>
      </c>
      <c r="AH103">
        <f>Beneficiario!$C$19</f>
        <v>0</v>
      </c>
      <c r="AI103" t="s">
        <v>290</v>
      </c>
      <c r="AJ103" t="str">
        <f>Beneficiario!$F$23</f>
        <v>C</v>
      </c>
      <c r="AK103" s="74">
        <f>'Erogatori (imprese) pag 4'!K28</f>
        <v>0</v>
      </c>
    </row>
    <row r="104" spans="1:39" x14ac:dyDescent="0.25">
      <c r="A104" s="76" t="s">
        <v>287</v>
      </c>
      <c r="B104">
        <v>1</v>
      </c>
      <c r="C104" t="str">
        <f>IF('Erogatori (pers.fisiche) pag 1'!B4=0, "", 'Erogatori (pers.fisiche) pag 1'!B4)</f>
        <v/>
      </c>
      <c r="J104" s="74">
        <f>'Erogatori (pers.fisiche) pag 1'!D4</f>
        <v>0</v>
      </c>
      <c r="K104" s="74">
        <f>'Erogatori (pers.fisiche) pag 1'!E4</f>
        <v>0</v>
      </c>
      <c r="L104" s="74">
        <f>'Erogatori (pers.fisiche) pag 1'!G4</f>
        <v>0</v>
      </c>
      <c r="M104" s="74">
        <f>'Erogatori (pers.fisiche) pag 1'!F4</f>
        <v>0</v>
      </c>
      <c r="N104" t="s">
        <v>37</v>
      </c>
      <c r="P104">
        <v>0</v>
      </c>
      <c r="Q104" s="80">
        <f>'Erogatori (pers.fisiche) pag 1'!H4</f>
        <v>0</v>
      </c>
      <c r="R104">
        <v>0</v>
      </c>
      <c r="S104" s="80">
        <f t="shared" si="3"/>
        <v>0</v>
      </c>
      <c r="T104">
        <v>0</v>
      </c>
      <c r="U104">
        <v>0</v>
      </c>
      <c r="V104">
        <v>3</v>
      </c>
      <c r="W104" s="74">
        <f>Beneficiario!$D$11</f>
        <v>0</v>
      </c>
      <c r="X104">
        <f>Beneficiario!$B$9</f>
        <v>0</v>
      </c>
      <c r="Y104">
        <f>Beneficiario!$C$10</f>
        <v>0</v>
      </c>
      <c r="Z104" s="74">
        <f>Beneficiario!$J$10</f>
        <v>0</v>
      </c>
      <c r="AA104" t="str">
        <f>Beneficiario!$H$10</f>
        <v>RM</v>
      </c>
      <c r="AB104" s="74">
        <f>Beneficiario!$G$11</f>
        <v>0</v>
      </c>
      <c r="AC104" t="str">
        <f>IF(Beneficiario!$B$12=0, "", Beneficiario!$B$12)</f>
        <v/>
      </c>
      <c r="AD104" t="str">
        <f>IF(Beneficiario!$F$12=0, "", Beneficiario!$F$12)</f>
        <v/>
      </c>
      <c r="AE104">
        <f>Beneficiario!$C$16</f>
        <v>0</v>
      </c>
      <c r="AF104">
        <f>Beneficiario!$C$17</f>
        <v>0</v>
      </c>
      <c r="AG104" s="74">
        <f>Beneficiario!$C$18</f>
        <v>0</v>
      </c>
      <c r="AH104">
        <f>Beneficiario!$C$19</f>
        <v>0</v>
      </c>
      <c r="AI104" t="s">
        <v>290</v>
      </c>
      <c r="AJ104" t="str">
        <f>Beneficiario!$F$23</f>
        <v>C</v>
      </c>
      <c r="AK104" s="74">
        <f>'Erogatori (pers.fisiche) pag 1'!L4</f>
        <v>0</v>
      </c>
      <c r="AM104" s="74">
        <f>'Erogatori (pers.fisiche) pag 1'!C4</f>
        <v>0</v>
      </c>
    </row>
    <row r="105" spans="1:39" x14ac:dyDescent="0.25">
      <c r="A105" s="76" t="s">
        <v>287</v>
      </c>
      <c r="B105">
        <v>2</v>
      </c>
      <c r="C105" t="str">
        <f>IF('Erogatori (pers.fisiche) pag 1'!B5=0, "", 'Erogatori (pers.fisiche) pag 1'!B5)</f>
        <v/>
      </c>
      <c r="J105" s="74">
        <f>'Erogatori (pers.fisiche) pag 1'!D5</f>
        <v>0</v>
      </c>
      <c r="K105" s="74">
        <f>'Erogatori (pers.fisiche) pag 1'!E5</f>
        <v>0</v>
      </c>
      <c r="L105" s="74">
        <f>'Erogatori (pers.fisiche) pag 1'!G5</f>
        <v>0</v>
      </c>
      <c r="M105" s="74">
        <f>'Erogatori (pers.fisiche) pag 1'!F5</f>
        <v>0</v>
      </c>
      <c r="N105" t="s">
        <v>37</v>
      </c>
      <c r="P105">
        <v>0</v>
      </c>
      <c r="Q105" s="80">
        <f>'Erogatori (pers.fisiche) pag 1'!H5</f>
        <v>0</v>
      </c>
      <c r="R105">
        <v>0</v>
      </c>
      <c r="S105" s="80">
        <f t="shared" si="3"/>
        <v>0</v>
      </c>
      <c r="T105">
        <v>0</v>
      </c>
      <c r="U105">
        <v>0</v>
      </c>
      <c r="V105">
        <v>3</v>
      </c>
      <c r="W105" s="74">
        <f>Beneficiario!$D$11</f>
        <v>0</v>
      </c>
      <c r="X105">
        <f>Beneficiario!$B$9</f>
        <v>0</v>
      </c>
      <c r="Y105">
        <f>Beneficiario!$C$10</f>
        <v>0</v>
      </c>
      <c r="Z105" s="74">
        <f>Beneficiario!$J$10</f>
        <v>0</v>
      </c>
      <c r="AA105" t="str">
        <f>Beneficiario!$H$10</f>
        <v>RM</v>
      </c>
      <c r="AB105" s="74">
        <f>Beneficiario!$G$11</f>
        <v>0</v>
      </c>
      <c r="AC105" t="str">
        <f>IF(Beneficiario!$B$12=0, "", Beneficiario!$B$12)</f>
        <v/>
      </c>
      <c r="AD105" t="str">
        <f>IF(Beneficiario!$F$12=0, "", Beneficiario!$F$12)</f>
        <v/>
      </c>
      <c r="AE105">
        <f>Beneficiario!$C$16</f>
        <v>0</v>
      </c>
      <c r="AF105">
        <f>Beneficiario!$C$17</f>
        <v>0</v>
      </c>
      <c r="AG105" s="74">
        <f>Beneficiario!$C$18</f>
        <v>0</v>
      </c>
      <c r="AH105">
        <f>Beneficiario!$C$19</f>
        <v>0</v>
      </c>
      <c r="AI105" t="s">
        <v>290</v>
      </c>
      <c r="AJ105" t="str">
        <f>Beneficiario!$F$23</f>
        <v>C</v>
      </c>
      <c r="AK105" s="74">
        <f>'Erogatori (pers.fisiche) pag 1'!L5</f>
        <v>0</v>
      </c>
      <c r="AM105" s="74">
        <f>'Erogatori (pers.fisiche) pag 1'!C5</f>
        <v>0</v>
      </c>
    </row>
    <row r="106" spans="1:39" x14ac:dyDescent="0.25">
      <c r="A106" s="76" t="s">
        <v>287</v>
      </c>
      <c r="B106">
        <v>3</v>
      </c>
      <c r="C106" t="str">
        <f>IF('Erogatori (pers.fisiche) pag 1'!B6=0, "", 'Erogatori (pers.fisiche) pag 1'!B6)</f>
        <v/>
      </c>
      <c r="J106" s="74">
        <f>'Erogatori (pers.fisiche) pag 1'!D6</f>
        <v>0</v>
      </c>
      <c r="K106" s="74">
        <f>'Erogatori (pers.fisiche) pag 1'!E6</f>
        <v>0</v>
      </c>
      <c r="L106" s="74">
        <f>'Erogatori (pers.fisiche) pag 1'!G6</f>
        <v>0</v>
      </c>
      <c r="M106" s="74">
        <f>'Erogatori (pers.fisiche) pag 1'!F6</f>
        <v>0</v>
      </c>
      <c r="N106" t="s">
        <v>37</v>
      </c>
      <c r="P106">
        <v>0</v>
      </c>
      <c r="Q106" s="80">
        <f>'Erogatori (pers.fisiche) pag 1'!H6</f>
        <v>0</v>
      </c>
      <c r="R106">
        <v>0</v>
      </c>
      <c r="S106" s="80">
        <f t="shared" si="3"/>
        <v>0</v>
      </c>
      <c r="T106">
        <v>0</v>
      </c>
      <c r="U106">
        <v>0</v>
      </c>
      <c r="V106">
        <v>3</v>
      </c>
      <c r="W106" s="74">
        <f>Beneficiario!$D$11</f>
        <v>0</v>
      </c>
      <c r="X106">
        <f>Beneficiario!$B$9</f>
        <v>0</v>
      </c>
      <c r="Y106">
        <f>Beneficiario!$C$10</f>
        <v>0</v>
      </c>
      <c r="Z106" s="74">
        <f>Beneficiario!$J$10</f>
        <v>0</v>
      </c>
      <c r="AA106" t="str">
        <f>Beneficiario!$H$10</f>
        <v>RM</v>
      </c>
      <c r="AB106" s="74">
        <f>Beneficiario!$G$11</f>
        <v>0</v>
      </c>
      <c r="AC106" t="str">
        <f>IF(Beneficiario!$B$12=0, "", Beneficiario!$B$12)</f>
        <v/>
      </c>
      <c r="AD106" t="str">
        <f>IF(Beneficiario!$F$12=0, "", Beneficiario!$F$12)</f>
        <v/>
      </c>
      <c r="AE106">
        <f>Beneficiario!$C$16</f>
        <v>0</v>
      </c>
      <c r="AF106">
        <f>Beneficiario!$C$17</f>
        <v>0</v>
      </c>
      <c r="AG106" s="74">
        <f>Beneficiario!$C$18</f>
        <v>0</v>
      </c>
      <c r="AH106">
        <f>Beneficiario!$C$19</f>
        <v>0</v>
      </c>
      <c r="AI106" t="s">
        <v>290</v>
      </c>
      <c r="AJ106" t="str">
        <f>Beneficiario!$F$23</f>
        <v>C</v>
      </c>
      <c r="AK106" s="74">
        <f>'Erogatori (pers.fisiche) pag 1'!L6</f>
        <v>0</v>
      </c>
      <c r="AM106" s="74">
        <f>'Erogatori (pers.fisiche) pag 1'!C6</f>
        <v>0</v>
      </c>
    </row>
    <row r="107" spans="1:39" x14ac:dyDescent="0.25">
      <c r="A107" s="76" t="s">
        <v>287</v>
      </c>
      <c r="B107">
        <v>4</v>
      </c>
      <c r="C107" t="str">
        <f>IF('Erogatori (pers.fisiche) pag 1'!B7=0, "", 'Erogatori (pers.fisiche) pag 1'!B7)</f>
        <v/>
      </c>
      <c r="J107" s="74">
        <f>'Erogatori (pers.fisiche) pag 1'!D7</f>
        <v>0</v>
      </c>
      <c r="K107" s="74">
        <f>'Erogatori (pers.fisiche) pag 1'!E7</f>
        <v>0</v>
      </c>
      <c r="L107" s="74">
        <f>'Erogatori (pers.fisiche) pag 1'!G7</f>
        <v>0</v>
      </c>
      <c r="M107" s="74">
        <f>'Erogatori (pers.fisiche) pag 1'!F7</f>
        <v>0</v>
      </c>
      <c r="N107" t="s">
        <v>37</v>
      </c>
      <c r="P107">
        <v>0</v>
      </c>
      <c r="Q107" s="80">
        <f>'Erogatori (pers.fisiche) pag 1'!H7</f>
        <v>0</v>
      </c>
      <c r="R107">
        <v>0</v>
      </c>
      <c r="S107" s="80">
        <f t="shared" si="3"/>
        <v>0</v>
      </c>
      <c r="T107">
        <v>0</v>
      </c>
      <c r="U107">
        <v>0</v>
      </c>
      <c r="V107">
        <v>3</v>
      </c>
      <c r="W107" s="74">
        <f>Beneficiario!$D$11</f>
        <v>0</v>
      </c>
      <c r="X107">
        <f>Beneficiario!$B$9</f>
        <v>0</v>
      </c>
      <c r="Y107">
        <f>Beneficiario!$C$10</f>
        <v>0</v>
      </c>
      <c r="Z107" s="74">
        <f>Beneficiario!$J$10</f>
        <v>0</v>
      </c>
      <c r="AA107" t="str">
        <f>Beneficiario!$H$10</f>
        <v>RM</v>
      </c>
      <c r="AB107" s="74">
        <f>Beneficiario!$G$11</f>
        <v>0</v>
      </c>
      <c r="AC107" t="str">
        <f>IF(Beneficiario!$B$12=0, "", Beneficiario!$B$12)</f>
        <v/>
      </c>
      <c r="AD107" t="str">
        <f>IF(Beneficiario!$F$12=0, "", Beneficiario!$F$12)</f>
        <v/>
      </c>
      <c r="AE107">
        <f>Beneficiario!$C$16</f>
        <v>0</v>
      </c>
      <c r="AF107">
        <f>Beneficiario!$C$17</f>
        <v>0</v>
      </c>
      <c r="AG107" s="74">
        <f>Beneficiario!$C$18</f>
        <v>0</v>
      </c>
      <c r="AH107">
        <f>Beneficiario!$C$19</f>
        <v>0</v>
      </c>
      <c r="AI107" t="s">
        <v>290</v>
      </c>
      <c r="AJ107" t="str">
        <f>Beneficiario!$F$23</f>
        <v>C</v>
      </c>
      <c r="AK107" s="74">
        <f>'Erogatori (pers.fisiche) pag 1'!L7</f>
        <v>0</v>
      </c>
      <c r="AM107" s="74">
        <f>'Erogatori (pers.fisiche) pag 1'!C7</f>
        <v>0</v>
      </c>
    </row>
    <row r="108" spans="1:39" x14ac:dyDescent="0.25">
      <c r="A108" s="76" t="s">
        <v>287</v>
      </c>
      <c r="B108">
        <v>5</v>
      </c>
      <c r="C108" t="str">
        <f>IF('Erogatori (pers.fisiche) pag 1'!B8=0, "", 'Erogatori (pers.fisiche) pag 1'!B8)</f>
        <v/>
      </c>
      <c r="J108" s="74">
        <f>'Erogatori (pers.fisiche) pag 1'!D8</f>
        <v>0</v>
      </c>
      <c r="K108" s="74">
        <f>'Erogatori (pers.fisiche) pag 1'!E8</f>
        <v>0</v>
      </c>
      <c r="L108" s="74">
        <f>'Erogatori (pers.fisiche) pag 1'!G8</f>
        <v>0</v>
      </c>
      <c r="M108" s="74">
        <f>'Erogatori (pers.fisiche) pag 1'!F8</f>
        <v>0</v>
      </c>
      <c r="N108" t="s">
        <v>37</v>
      </c>
      <c r="P108">
        <v>0</v>
      </c>
      <c r="Q108" s="80">
        <f>'Erogatori (pers.fisiche) pag 1'!H8</f>
        <v>0</v>
      </c>
      <c r="R108">
        <v>0</v>
      </c>
      <c r="S108" s="80">
        <f t="shared" si="3"/>
        <v>0</v>
      </c>
      <c r="T108">
        <v>0</v>
      </c>
      <c r="U108">
        <v>0</v>
      </c>
      <c r="V108">
        <v>3</v>
      </c>
      <c r="W108" s="74">
        <f>Beneficiario!$D$11</f>
        <v>0</v>
      </c>
      <c r="X108">
        <f>Beneficiario!$B$9</f>
        <v>0</v>
      </c>
      <c r="Y108">
        <f>Beneficiario!$C$10</f>
        <v>0</v>
      </c>
      <c r="Z108" s="74">
        <f>Beneficiario!$J$10</f>
        <v>0</v>
      </c>
      <c r="AA108" t="str">
        <f>Beneficiario!$H$10</f>
        <v>RM</v>
      </c>
      <c r="AB108" s="74">
        <f>Beneficiario!$G$11</f>
        <v>0</v>
      </c>
      <c r="AC108" t="str">
        <f>IF(Beneficiario!$B$12=0, "", Beneficiario!$B$12)</f>
        <v/>
      </c>
      <c r="AD108" t="str">
        <f>IF(Beneficiario!$F$12=0, "", Beneficiario!$F$12)</f>
        <v/>
      </c>
      <c r="AE108">
        <f>Beneficiario!$C$16</f>
        <v>0</v>
      </c>
      <c r="AF108">
        <f>Beneficiario!$C$17</f>
        <v>0</v>
      </c>
      <c r="AG108" s="74">
        <f>Beneficiario!$C$18</f>
        <v>0</v>
      </c>
      <c r="AH108">
        <f>Beneficiario!$C$19</f>
        <v>0</v>
      </c>
      <c r="AI108" t="s">
        <v>290</v>
      </c>
      <c r="AJ108" t="str">
        <f>Beneficiario!$F$23</f>
        <v>C</v>
      </c>
      <c r="AK108" s="74">
        <f>'Erogatori (pers.fisiche) pag 1'!L8</f>
        <v>0</v>
      </c>
      <c r="AM108" s="74">
        <f>'Erogatori (pers.fisiche) pag 1'!C8</f>
        <v>0</v>
      </c>
    </row>
    <row r="109" spans="1:39" x14ac:dyDescent="0.25">
      <c r="A109" s="76" t="s">
        <v>287</v>
      </c>
      <c r="B109">
        <v>6</v>
      </c>
      <c r="C109" t="str">
        <f>IF('Erogatori (pers.fisiche) pag 1'!B9=0, "", 'Erogatori (pers.fisiche) pag 1'!B9)</f>
        <v/>
      </c>
      <c r="J109" s="74">
        <f>'Erogatori (pers.fisiche) pag 1'!D9</f>
        <v>0</v>
      </c>
      <c r="K109" s="74">
        <f>'Erogatori (pers.fisiche) pag 1'!E9</f>
        <v>0</v>
      </c>
      <c r="L109" s="74">
        <f>'Erogatori (pers.fisiche) pag 1'!G9</f>
        <v>0</v>
      </c>
      <c r="M109" s="74">
        <f>'Erogatori (pers.fisiche) pag 1'!F9</f>
        <v>0</v>
      </c>
      <c r="N109" t="s">
        <v>37</v>
      </c>
      <c r="P109">
        <v>0</v>
      </c>
      <c r="Q109" s="80">
        <f>'Erogatori (pers.fisiche) pag 1'!H9</f>
        <v>0</v>
      </c>
      <c r="R109">
        <v>0</v>
      </c>
      <c r="S109" s="80">
        <f t="shared" si="3"/>
        <v>0</v>
      </c>
      <c r="T109">
        <v>0</v>
      </c>
      <c r="U109">
        <v>0</v>
      </c>
      <c r="V109">
        <v>3</v>
      </c>
      <c r="W109" s="74">
        <f>Beneficiario!$D$11</f>
        <v>0</v>
      </c>
      <c r="X109">
        <f>Beneficiario!$B$9</f>
        <v>0</v>
      </c>
      <c r="Y109">
        <f>Beneficiario!$C$10</f>
        <v>0</v>
      </c>
      <c r="Z109" s="74">
        <f>Beneficiario!$J$10</f>
        <v>0</v>
      </c>
      <c r="AA109" t="str">
        <f>Beneficiario!$H$10</f>
        <v>RM</v>
      </c>
      <c r="AB109" s="74">
        <f>Beneficiario!$G$11</f>
        <v>0</v>
      </c>
      <c r="AC109" t="str">
        <f>IF(Beneficiario!$B$12=0, "", Beneficiario!$B$12)</f>
        <v/>
      </c>
      <c r="AD109" t="str">
        <f>IF(Beneficiario!$F$12=0, "", Beneficiario!$F$12)</f>
        <v/>
      </c>
      <c r="AE109">
        <f>Beneficiario!$C$16</f>
        <v>0</v>
      </c>
      <c r="AF109">
        <f>Beneficiario!$C$17</f>
        <v>0</v>
      </c>
      <c r="AG109" s="74">
        <f>Beneficiario!$C$18</f>
        <v>0</v>
      </c>
      <c r="AH109">
        <f>Beneficiario!$C$19</f>
        <v>0</v>
      </c>
      <c r="AI109" t="s">
        <v>290</v>
      </c>
      <c r="AJ109" t="str">
        <f>Beneficiario!$F$23</f>
        <v>C</v>
      </c>
      <c r="AK109" s="74">
        <f>'Erogatori (pers.fisiche) pag 1'!L9</f>
        <v>0</v>
      </c>
      <c r="AM109" s="74">
        <f>'Erogatori (pers.fisiche) pag 1'!C9</f>
        <v>0</v>
      </c>
    </row>
    <row r="110" spans="1:39" x14ac:dyDescent="0.25">
      <c r="A110" s="76" t="s">
        <v>287</v>
      </c>
      <c r="B110">
        <v>7</v>
      </c>
      <c r="C110" t="str">
        <f>IF('Erogatori (pers.fisiche) pag 1'!B10=0, "", 'Erogatori (pers.fisiche) pag 1'!B10)</f>
        <v/>
      </c>
      <c r="J110" s="74">
        <f>'Erogatori (pers.fisiche) pag 1'!D10</f>
        <v>0</v>
      </c>
      <c r="K110" s="74">
        <f>'Erogatori (pers.fisiche) pag 1'!E10</f>
        <v>0</v>
      </c>
      <c r="L110" s="74">
        <f>'Erogatori (pers.fisiche) pag 1'!G10</f>
        <v>0</v>
      </c>
      <c r="M110" s="74">
        <f>'Erogatori (pers.fisiche) pag 1'!F10</f>
        <v>0</v>
      </c>
      <c r="N110" t="s">
        <v>37</v>
      </c>
      <c r="P110">
        <v>0</v>
      </c>
      <c r="Q110" s="80">
        <f>'Erogatori (pers.fisiche) pag 1'!H10</f>
        <v>0</v>
      </c>
      <c r="R110">
        <v>0</v>
      </c>
      <c r="S110" s="80">
        <f t="shared" si="3"/>
        <v>0</v>
      </c>
      <c r="T110">
        <v>0</v>
      </c>
      <c r="U110">
        <v>0</v>
      </c>
      <c r="V110">
        <v>3</v>
      </c>
      <c r="W110" s="74">
        <f>Beneficiario!$D$11</f>
        <v>0</v>
      </c>
      <c r="X110">
        <f>Beneficiario!$B$9</f>
        <v>0</v>
      </c>
      <c r="Y110">
        <f>Beneficiario!$C$10</f>
        <v>0</v>
      </c>
      <c r="Z110" s="74">
        <f>Beneficiario!$J$10</f>
        <v>0</v>
      </c>
      <c r="AA110" t="str">
        <f>Beneficiario!$H$10</f>
        <v>RM</v>
      </c>
      <c r="AB110" s="74">
        <f>Beneficiario!$G$11</f>
        <v>0</v>
      </c>
      <c r="AC110" t="str">
        <f>IF(Beneficiario!$B$12=0, "", Beneficiario!$B$12)</f>
        <v/>
      </c>
      <c r="AD110" t="str">
        <f>IF(Beneficiario!$F$12=0, "", Beneficiario!$F$12)</f>
        <v/>
      </c>
      <c r="AE110">
        <f>Beneficiario!$C$16</f>
        <v>0</v>
      </c>
      <c r="AF110">
        <f>Beneficiario!$C$17</f>
        <v>0</v>
      </c>
      <c r="AG110" s="74">
        <f>Beneficiario!$C$18</f>
        <v>0</v>
      </c>
      <c r="AH110">
        <f>Beneficiario!$C$19</f>
        <v>0</v>
      </c>
      <c r="AI110" t="s">
        <v>290</v>
      </c>
      <c r="AJ110" t="str">
        <f>Beneficiario!$F$23</f>
        <v>C</v>
      </c>
      <c r="AK110" s="74">
        <f>'Erogatori (pers.fisiche) pag 1'!L10</f>
        <v>0</v>
      </c>
      <c r="AM110" s="74">
        <f>'Erogatori (pers.fisiche) pag 1'!C10</f>
        <v>0</v>
      </c>
    </row>
    <row r="111" spans="1:39" x14ac:dyDescent="0.25">
      <c r="A111" s="76" t="s">
        <v>287</v>
      </c>
      <c r="B111">
        <v>8</v>
      </c>
      <c r="C111" t="str">
        <f>IF('Erogatori (pers.fisiche) pag 1'!B11=0, "", 'Erogatori (pers.fisiche) pag 1'!B11)</f>
        <v/>
      </c>
      <c r="J111" s="74">
        <f>'Erogatori (pers.fisiche) pag 1'!D11</f>
        <v>0</v>
      </c>
      <c r="K111" s="74">
        <f>'Erogatori (pers.fisiche) pag 1'!E11</f>
        <v>0</v>
      </c>
      <c r="L111" s="74">
        <f>'Erogatori (pers.fisiche) pag 1'!G11</f>
        <v>0</v>
      </c>
      <c r="M111" s="74">
        <f>'Erogatori (pers.fisiche) pag 1'!F11</f>
        <v>0</v>
      </c>
      <c r="N111" t="s">
        <v>37</v>
      </c>
      <c r="P111">
        <v>0</v>
      </c>
      <c r="Q111" s="80">
        <f>'Erogatori (pers.fisiche) pag 1'!H11</f>
        <v>0</v>
      </c>
      <c r="R111">
        <v>0</v>
      </c>
      <c r="S111" s="80">
        <f t="shared" si="3"/>
        <v>0</v>
      </c>
      <c r="T111">
        <v>0</v>
      </c>
      <c r="U111">
        <v>0</v>
      </c>
      <c r="V111">
        <v>3</v>
      </c>
      <c r="W111" s="74">
        <f>Beneficiario!$D$11</f>
        <v>0</v>
      </c>
      <c r="X111">
        <f>Beneficiario!$B$9</f>
        <v>0</v>
      </c>
      <c r="Y111">
        <f>Beneficiario!$C$10</f>
        <v>0</v>
      </c>
      <c r="Z111" s="74">
        <f>Beneficiario!$J$10</f>
        <v>0</v>
      </c>
      <c r="AA111" t="str">
        <f>Beneficiario!$H$10</f>
        <v>RM</v>
      </c>
      <c r="AB111" s="74">
        <f>Beneficiario!$G$11</f>
        <v>0</v>
      </c>
      <c r="AC111" t="str">
        <f>IF(Beneficiario!$B$12=0, "", Beneficiario!$B$12)</f>
        <v/>
      </c>
      <c r="AD111" t="str">
        <f>IF(Beneficiario!$F$12=0, "", Beneficiario!$F$12)</f>
        <v/>
      </c>
      <c r="AE111">
        <f>Beneficiario!$C$16</f>
        <v>0</v>
      </c>
      <c r="AF111">
        <f>Beneficiario!$C$17</f>
        <v>0</v>
      </c>
      <c r="AG111" s="74">
        <f>Beneficiario!$C$18</f>
        <v>0</v>
      </c>
      <c r="AH111">
        <f>Beneficiario!$C$19</f>
        <v>0</v>
      </c>
      <c r="AI111" t="s">
        <v>290</v>
      </c>
      <c r="AJ111" t="str">
        <f>Beneficiario!$F$23</f>
        <v>C</v>
      </c>
      <c r="AK111" s="74">
        <f>'Erogatori (pers.fisiche) pag 1'!L11</f>
        <v>0</v>
      </c>
      <c r="AM111" s="74">
        <f>'Erogatori (pers.fisiche) pag 1'!C11</f>
        <v>0</v>
      </c>
    </row>
    <row r="112" spans="1:39" x14ac:dyDescent="0.25">
      <c r="A112" s="76" t="s">
        <v>287</v>
      </c>
      <c r="B112">
        <v>9</v>
      </c>
      <c r="C112" t="str">
        <f>IF('Erogatori (pers.fisiche) pag 1'!B12=0, "", 'Erogatori (pers.fisiche) pag 1'!B12)</f>
        <v/>
      </c>
      <c r="J112" s="74">
        <f>'Erogatori (pers.fisiche) pag 1'!D12</f>
        <v>0</v>
      </c>
      <c r="K112" s="74">
        <f>'Erogatori (pers.fisiche) pag 1'!E12</f>
        <v>0</v>
      </c>
      <c r="L112" s="74">
        <f>'Erogatori (pers.fisiche) pag 1'!G12</f>
        <v>0</v>
      </c>
      <c r="M112" s="74">
        <f>'Erogatori (pers.fisiche) pag 1'!F12</f>
        <v>0</v>
      </c>
      <c r="N112" t="s">
        <v>37</v>
      </c>
      <c r="P112">
        <v>0</v>
      </c>
      <c r="Q112" s="80">
        <f>'Erogatori (pers.fisiche) pag 1'!H12</f>
        <v>0</v>
      </c>
      <c r="R112">
        <v>0</v>
      </c>
      <c r="S112" s="80">
        <f t="shared" si="3"/>
        <v>0</v>
      </c>
      <c r="T112">
        <v>0</v>
      </c>
      <c r="U112">
        <v>0</v>
      </c>
      <c r="V112">
        <v>3</v>
      </c>
      <c r="W112" s="74">
        <f>Beneficiario!$D$11</f>
        <v>0</v>
      </c>
      <c r="X112">
        <f>Beneficiario!$B$9</f>
        <v>0</v>
      </c>
      <c r="Y112">
        <f>Beneficiario!$C$10</f>
        <v>0</v>
      </c>
      <c r="Z112" s="74">
        <f>Beneficiario!$J$10</f>
        <v>0</v>
      </c>
      <c r="AA112" t="str">
        <f>Beneficiario!$H$10</f>
        <v>RM</v>
      </c>
      <c r="AB112" s="74">
        <f>Beneficiario!$G$11</f>
        <v>0</v>
      </c>
      <c r="AC112" t="str">
        <f>IF(Beneficiario!$B$12=0, "", Beneficiario!$B$12)</f>
        <v/>
      </c>
      <c r="AD112" t="str">
        <f>IF(Beneficiario!$F$12=0, "", Beneficiario!$F$12)</f>
        <v/>
      </c>
      <c r="AE112">
        <f>Beneficiario!$C$16</f>
        <v>0</v>
      </c>
      <c r="AF112">
        <f>Beneficiario!$C$17</f>
        <v>0</v>
      </c>
      <c r="AG112" s="74">
        <f>Beneficiario!$C$18</f>
        <v>0</v>
      </c>
      <c r="AH112">
        <f>Beneficiario!$C$19</f>
        <v>0</v>
      </c>
      <c r="AI112" t="s">
        <v>290</v>
      </c>
      <c r="AJ112" t="str">
        <f>Beneficiario!$F$23</f>
        <v>C</v>
      </c>
      <c r="AK112" s="74">
        <f>'Erogatori (pers.fisiche) pag 1'!L12</f>
        <v>0</v>
      </c>
      <c r="AM112" s="74">
        <f>'Erogatori (pers.fisiche) pag 1'!C12</f>
        <v>0</v>
      </c>
    </row>
    <row r="113" spans="1:39" x14ac:dyDescent="0.25">
      <c r="A113" s="76" t="s">
        <v>287</v>
      </c>
      <c r="B113">
        <v>10</v>
      </c>
      <c r="C113" t="str">
        <f>IF('Erogatori (pers.fisiche) pag 1'!B13=0, "", 'Erogatori (pers.fisiche) pag 1'!B13)</f>
        <v/>
      </c>
      <c r="J113" s="74">
        <f>'Erogatori (pers.fisiche) pag 1'!D13</f>
        <v>0</v>
      </c>
      <c r="K113" s="74">
        <f>'Erogatori (pers.fisiche) pag 1'!E13</f>
        <v>0</v>
      </c>
      <c r="L113" s="74">
        <f>'Erogatori (pers.fisiche) pag 1'!G13</f>
        <v>0</v>
      </c>
      <c r="M113" s="74">
        <f>'Erogatori (pers.fisiche) pag 1'!F13</f>
        <v>0</v>
      </c>
      <c r="N113" t="s">
        <v>37</v>
      </c>
      <c r="P113">
        <v>0</v>
      </c>
      <c r="Q113" s="80">
        <f>'Erogatori (pers.fisiche) pag 1'!H13</f>
        <v>0</v>
      </c>
      <c r="R113">
        <v>0</v>
      </c>
      <c r="S113" s="80">
        <f t="shared" si="3"/>
        <v>0</v>
      </c>
      <c r="T113">
        <v>0</v>
      </c>
      <c r="U113">
        <v>0</v>
      </c>
      <c r="V113">
        <v>3</v>
      </c>
      <c r="W113" s="74">
        <f>Beneficiario!$D$11</f>
        <v>0</v>
      </c>
      <c r="X113">
        <f>Beneficiario!$B$9</f>
        <v>0</v>
      </c>
      <c r="Y113">
        <f>Beneficiario!$C$10</f>
        <v>0</v>
      </c>
      <c r="Z113" s="74">
        <f>Beneficiario!$J$10</f>
        <v>0</v>
      </c>
      <c r="AA113" t="str">
        <f>Beneficiario!$H$10</f>
        <v>RM</v>
      </c>
      <c r="AB113" s="74">
        <f>Beneficiario!$G$11</f>
        <v>0</v>
      </c>
      <c r="AC113" t="str">
        <f>IF(Beneficiario!$B$12=0, "", Beneficiario!$B$12)</f>
        <v/>
      </c>
      <c r="AD113" t="str">
        <f>IF(Beneficiario!$F$12=0, "", Beneficiario!$F$12)</f>
        <v/>
      </c>
      <c r="AE113">
        <f>Beneficiario!$C$16</f>
        <v>0</v>
      </c>
      <c r="AF113">
        <f>Beneficiario!$C$17</f>
        <v>0</v>
      </c>
      <c r="AG113" s="74">
        <f>Beneficiario!$C$18</f>
        <v>0</v>
      </c>
      <c r="AH113">
        <f>Beneficiario!$C$19</f>
        <v>0</v>
      </c>
      <c r="AI113" t="s">
        <v>290</v>
      </c>
      <c r="AJ113" t="str">
        <f>Beneficiario!$F$23</f>
        <v>C</v>
      </c>
      <c r="AK113" s="74">
        <f>'Erogatori (pers.fisiche) pag 1'!L13</f>
        <v>0</v>
      </c>
      <c r="AM113" s="74">
        <f>'Erogatori (pers.fisiche) pag 1'!C13</f>
        <v>0</v>
      </c>
    </row>
    <row r="114" spans="1:39" x14ac:dyDescent="0.25">
      <c r="A114" s="76" t="s">
        <v>287</v>
      </c>
      <c r="B114">
        <v>11</v>
      </c>
      <c r="C114" t="str">
        <f>IF('Erogatori (pers.fisiche) pag 1'!B14=0, "", 'Erogatori (pers.fisiche) pag 1'!B14)</f>
        <v/>
      </c>
      <c r="J114" s="74">
        <f>'Erogatori (pers.fisiche) pag 1'!D14</f>
        <v>0</v>
      </c>
      <c r="K114" s="74">
        <f>'Erogatori (pers.fisiche) pag 1'!E14</f>
        <v>0</v>
      </c>
      <c r="L114" s="74">
        <f>'Erogatori (pers.fisiche) pag 1'!G14</f>
        <v>0</v>
      </c>
      <c r="M114" s="74">
        <f>'Erogatori (pers.fisiche) pag 1'!F14</f>
        <v>0</v>
      </c>
      <c r="N114" t="s">
        <v>37</v>
      </c>
      <c r="P114">
        <v>0</v>
      </c>
      <c r="Q114" s="80">
        <f>'Erogatori (pers.fisiche) pag 1'!H14</f>
        <v>0</v>
      </c>
      <c r="R114">
        <v>0</v>
      </c>
      <c r="S114" s="80">
        <f t="shared" si="3"/>
        <v>0</v>
      </c>
      <c r="T114">
        <v>0</v>
      </c>
      <c r="U114">
        <v>0</v>
      </c>
      <c r="V114">
        <v>3</v>
      </c>
      <c r="W114" s="74">
        <f>Beneficiario!$D$11</f>
        <v>0</v>
      </c>
      <c r="X114">
        <f>Beneficiario!$B$9</f>
        <v>0</v>
      </c>
      <c r="Y114">
        <f>Beneficiario!$C$10</f>
        <v>0</v>
      </c>
      <c r="Z114" s="74">
        <f>Beneficiario!$J$10</f>
        <v>0</v>
      </c>
      <c r="AA114" t="str">
        <f>Beneficiario!$H$10</f>
        <v>RM</v>
      </c>
      <c r="AB114" s="74">
        <f>Beneficiario!$G$11</f>
        <v>0</v>
      </c>
      <c r="AC114" t="str">
        <f>IF(Beneficiario!$B$12=0, "", Beneficiario!$B$12)</f>
        <v/>
      </c>
      <c r="AD114" t="str">
        <f>IF(Beneficiario!$F$12=0, "", Beneficiario!$F$12)</f>
        <v/>
      </c>
      <c r="AE114">
        <f>Beneficiario!$C$16</f>
        <v>0</v>
      </c>
      <c r="AF114">
        <f>Beneficiario!$C$17</f>
        <v>0</v>
      </c>
      <c r="AG114" s="74">
        <f>Beneficiario!$C$18</f>
        <v>0</v>
      </c>
      <c r="AH114">
        <f>Beneficiario!$C$19</f>
        <v>0</v>
      </c>
      <c r="AI114" t="s">
        <v>290</v>
      </c>
      <c r="AJ114" t="str">
        <f>Beneficiario!$F$23</f>
        <v>C</v>
      </c>
      <c r="AK114" s="74">
        <f>'Erogatori (pers.fisiche) pag 1'!L14</f>
        <v>0</v>
      </c>
      <c r="AM114" s="74">
        <f>'Erogatori (pers.fisiche) pag 1'!C14</f>
        <v>0</v>
      </c>
    </row>
    <row r="115" spans="1:39" x14ac:dyDescent="0.25">
      <c r="A115" s="76" t="s">
        <v>287</v>
      </c>
      <c r="B115">
        <v>12</v>
      </c>
      <c r="C115" t="str">
        <f>IF('Erogatori (pers.fisiche) pag 1'!B15=0, "", 'Erogatori (pers.fisiche) pag 1'!B15)</f>
        <v/>
      </c>
      <c r="J115" s="74">
        <f>'Erogatori (pers.fisiche) pag 1'!D15</f>
        <v>0</v>
      </c>
      <c r="K115" s="74">
        <f>'Erogatori (pers.fisiche) pag 1'!E15</f>
        <v>0</v>
      </c>
      <c r="L115" s="74">
        <f>'Erogatori (pers.fisiche) pag 1'!G15</f>
        <v>0</v>
      </c>
      <c r="M115" s="74">
        <f>'Erogatori (pers.fisiche) pag 1'!F15</f>
        <v>0</v>
      </c>
      <c r="N115" t="s">
        <v>37</v>
      </c>
      <c r="P115">
        <v>0</v>
      </c>
      <c r="Q115" s="80">
        <f>'Erogatori (pers.fisiche) pag 1'!H15</f>
        <v>0</v>
      </c>
      <c r="R115">
        <v>0</v>
      </c>
      <c r="S115" s="80">
        <f t="shared" si="3"/>
        <v>0</v>
      </c>
      <c r="T115">
        <v>0</v>
      </c>
      <c r="U115">
        <v>0</v>
      </c>
      <c r="V115">
        <v>3</v>
      </c>
      <c r="W115" s="74">
        <f>Beneficiario!$D$11</f>
        <v>0</v>
      </c>
      <c r="X115">
        <f>Beneficiario!$B$9</f>
        <v>0</v>
      </c>
      <c r="Y115">
        <f>Beneficiario!$C$10</f>
        <v>0</v>
      </c>
      <c r="Z115" s="74">
        <f>Beneficiario!$J$10</f>
        <v>0</v>
      </c>
      <c r="AA115" t="str">
        <f>Beneficiario!$H$10</f>
        <v>RM</v>
      </c>
      <c r="AB115" s="74">
        <f>Beneficiario!$G$11</f>
        <v>0</v>
      </c>
      <c r="AC115" t="str">
        <f>IF(Beneficiario!$B$12=0, "", Beneficiario!$B$12)</f>
        <v/>
      </c>
      <c r="AD115" t="str">
        <f>IF(Beneficiario!$F$12=0, "", Beneficiario!$F$12)</f>
        <v/>
      </c>
      <c r="AE115">
        <f>Beneficiario!$C$16</f>
        <v>0</v>
      </c>
      <c r="AF115">
        <f>Beneficiario!$C$17</f>
        <v>0</v>
      </c>
      <c r="AG115" s="74">
        <f>Beneficiario!$C$18</f>
        <v>0</v>
      </c>
      <c r="AH115">
        <f>Beneficiario!$C$19</f>
        <v>0</v>
      </c>
      <c r="AI115" t="s">
        <v>290</v>
      </c>
      <c r="AJ115" t="str">
        <f>Beneficiario!$F$23</f>
        <v>C</v>
      </c>
      <c r="AK115" s="74">
        <f>'Erogatori (pers.fisiche) pag 1'!L15</f>
        <v>0</v>
      </c>
      <c r="AM115" s="74">
        <f>'Erogatori (pers.fisiche) pag 1'!C15</f>
        <v>0</v>
      </c>
    </row>
    <row r="116" spans="1:39" x14ac:dyDescent="0.25">
      <c r="A116" s="76" t="s">
        <v>287</v>
      </c>
      <c r="B116">
        <v>13</v>
      </c>
      <c r="C116" t="str">
        <f>IF('Erogatori (pers.fisiche) pag 1'!B16=0, "", 'Erogatori (pers.fisiche) pag 1'!B16)</f>
        <v/>
      </c>
      <c r="J116" s="74">
        <f>'Erogatori (pers.fisiche) pag 1'!D16</f>
        <v>0</v>
      </c>
      <c r="K116" s="74">
        <f>'Erogatori (pers.fisiche) pag 1'!E16</f>
        <v>0</v>
      </c>
      <c r="L116" s="74">
        <f>'Erogatori (pers.fisiche) pag 1'!G16</f>
        <v>0</v>
      </c>
      <c r="M116" s="74">
        <f>'Erogatori (pers.fisiche) pag 1'!F16</f>
        <v>0</v>
      </c>
      <c r="N116" t="s">
        <v>37</v>
      </c>
      <c r="P116">
        <v>0</v>
      </c>
      <c r="Q116" s="80">
        <f>'Erogatori (pers.fisiche) pag 1'!H16</f>
        <v>0</v>
      </c>
      <c r="R116">
        <v>0</v>
      </c>
      <c r="S116" s="80">
        <f t="shared" si="3"/>
        <v>0</v>
      </c>
      <c r="T116">
        <v>0</v>
      </c>
      <c r="U116">
        <v>0</v>
      </c>
      <c r="V116">
        <v>3</v>
      </c>
      <c r="W116" s="74">
        <f>Beneficiario!$D$11</f>
        <v>0</v>
      </c>
      <c r="X116">
        <f>Beneficiario!$B$9</f>
        <v>0</v>
      </c>
      <c r="Y116">
        <f>Beneficiario!$C$10</f>
        <v>0</v>
      </c>
      <c r="Z116" s="74">
        <f>Beneficiario!$J$10</f>
        <v>0</v>
      </c>
      <c r="AA116" t="str">
        <f>Beneficiario!$H$10</f>
        <v>RM</v>
      </c>
      <c r="AB116" s="74">
        <f>Beneficiario!$G$11</f>
        <v>0</v>
      </c>
      <c r="AC116" t="str">
        <f>IF(Beneficiario!$B$12=0, "", Beneficiario!$B$12)</f>
        <v/>
      </c>
      <c r="AD116" t="str">
        <f>IF(Beneficiario!$F$12=0, "", Beneficiario!$F$12)</f>
        <v/>
      </c>
      <c r="AE116">
        <f>Beneficiario!$C$16</f>
        <v>0</v>
      </c>
      <c r="AF116">
        <f>Beneficiario!$C$17</f>
        <v>0</v>
      </c>
      <c r="AG116" s="74">
        <f>Beneficiario!$C$18</f>
        <v>0</v>
      </c>
      <c r="AH116">
        <f>Beneficiario!$C$19</f>
        <v>0</v>
      </c>
      <c r="AI116" t="s">
        <v>290</v>
      </c>
      <c r="AJ116" t="str">
        <f>Beneficiario!$F$23</f>
        <v>C</v>
      </c>
      <c r="AK116" s="74">
        <f>'Erogatori (pers.fisiche) pag 1'!L16</f>
        <v>0</v>
      </c>
      <c r="AM116" s="74">
        <f>'Erogatori (pers.fisiche) pag 1'!C16</f>
        <v>0</v>
      </c>
    </row>
    <row r="117" spans="1:39" x14ac:dyDescent="0.25">
      <c r="A117" s="76" t="s">
        <v>287</v>
      </c>
      <c r="B117">
        <v>14</v>
      </c>
      <c r="C117" t="str">
        <f>IF('Erogatori (pers.fisiche) pag 1'!B17=0, "", 'Erogatori (pers.fisiche) pag 1'!B17)</f>
        <v/>
      </c>
      <c r="J117" s="74">
        <f>'Erogatori (pers.fisiche) pag 1'!D17</f>
        <v>0</v>
      </c>
      <c r="K117" s="74">
        <f>'Erogatori (pers.fisiche) pag 1'!E17</f>
        <v>0</v>
      </c>
      <c r="L117" s="74">
        <f>'Erogatori (pers.fisiche) pag 1'!G17</f>
        <v>0</v>
      </c>
      <c r="M117" s="74">
        <f>'Erogatori (pers.fisiche) pag 1'!F17</f>
        <v>0</v>
      </c>
      <c r="N117" t="s">
        <v>37</v>
      </c>
      <c r="P117">
        <v>0</v>
      </c>
      <c r="Q117" s="80">
        <f>'Erogatori (pers.fisiche) pag 1'!H17</f>
        <v>0</v>
      </c>
      <c r="R117">
        <v>0</v>
      </c>
      <c r="S117" s="80">
        <f t="shared" si="3"/>
        <v>0</v>
      </c>
      <c r="T117">
        <v>0</v>
      </c>
      <c r="U117">
        <v>0</v>
      </c>
      <c r="V117">
        <v>3</v>
      </c>
      <c r="W117" s="74">
        <f>Beneficiario!$D$11</f>
        <v>0</v>
      </c>
      <c r="X117">
        <f>Beneficiario!$B$9</f>
        <v>0</v>
      </c>
      <c r="Y117">
        <f>Beneficiario!$C$10</f>
        <v>0</v>
      </c>
      <c r="Z117" s="74">
        <f>Beneficiario!$J$10</f>
        <v>0</v>
      </c>
      <c r="AA117" t="str">
        <f>Beneficiario!$H$10</f>
        <v>RM</v>
      </c>
      <c r="AB117" s="74">
        <f>Beneficiario!$G$11</f>
        <v>0</v>
      </c>
      <c r="AC117" t="str">
        <f>IF(Beneficiario!$B$12=0, "", Beneficiario!$B$12)</f>
        <v/>
      </c>
      <c r="AD117" t="str">
        <f>IF(Beneficiario!$F$12=0, "", Beneficiario!$F$12)</f>
        <v/>
      </c>
      <c r="AE117">
        <f>Beneficiario!$C$16</f>
        <v>0</v>
      </c>
      <c r="AF117">
        <f>Beneficiario!$C$17</f>
        <v>0</v>
      </c>
      <c r="AG117" s="74">
        <f>Beneficiario!$C$18</f>
        <v>0</v>
      </c>
      <c r="AH117">
        <f>Beneficiario!$C$19</f>
        <v>0</v>
      </c>
      <c r="AI117" t="s">
        <v>290</v>
      </c>
      <c r="AJ117" t="str">
        <f>Beneficiario!$F$23</f>
        <v>C</v>
      </c>
      <c r="AK117" s="74">
        <f>'Erogatori (pers.fisiche) pag 1'!L17</f>
        <v>0</v>
      </c>
      <c r="AM117" s="74">
        <f>'Erogatori (pers.fisiche) pag 1'!C17</f>
        <v>0</v>
      </c>
    </row>
    <row r="118" spans="1:39" x14ac:dyDescent="0.25">
      <c r="A118" s="76" t="s">
        <v>287</v>
      </c>
      <c r="B118">
        <v>15</v>
      </c>
      <c r="C118" t="str">
        <f>IF('Erogatori (pers.fisiche) pag 1'!B18=0, "", 'Erogatori (pers.fisiche) pag 1'!B18)</f>
        <v/>
      </c>
      <c r="J118" s="74">
        <f>'Erogatori (pers.fisiche) pag 1'!D18</f>
        <v>0</v>
      </c>
      <c r="K118" s="74">
        <f>'Erogatori (pers.fisiche) pag 1'!E18</f>
        <v>0</v>
      </c>
      <c r="L118" s="74">
        <f>'Erogatori (pers.fisiche) pag 1'!G18</f>
        <v>0</v>
      </c>
      <c r="M118" s="74">
        <f>'Erogatori (pers.fisiche) pag 1'!F18</f>
        <v>0</v>
      </c>
      <c r="N118" t="s">
        <v>37</v>
      </c>
      <c r="P118">
        <v>0</v>
      </c>
      <c r="Q118" s="80">
        <f>'Erogatori (pers.fisiche) pag 1'!H18</f>
        <v>0</v>
      </c>
      <c r="R118">
        <v>0</v>
      </c>
      <c r="S118" s="80">
        <f t="shared" si="3"/>
        <v>0</v>
      </c>
      <c r="T118">
        <v>0</v>
      </c>
      <c r="U118">
        <v>0</v>
      </c>
      <c r="V118">
        <v>3</v>
      </c>
      <c r="W118" s="74">
        <f>Beneficiario!$D$11</f>
        <v>0</v>
      </c>
      <c r="X118">
        <f>Beneficiario!$B$9</f>
        <v>0</v>
      </c>
      <c r="Y118">
        <f>Beneficiario!$C$10</f>
        <v>0</v>
      </c>
      <c r="Z118" s="74">
        <f>Beneficiario!$J$10</f>
        <v>0</v>
      </c>
      <c r="AA118" t="str">
        <f>Beneficiario!$H$10</f>
        <v>RM</v>
      </c>
      <c r="AB118" s="74">
        <f>Beneficiario!$G$11</f>
        <v>0</v>
      </c>
      <c r="AC118" t="str">
        <f>IF(Beneficiario!$B$12=0, "", Beneficiario!$B$12)</f>
        <v/>
      </c>
      <c r="AD118" t="str">
        <f>IF(Beneficiario!$F$12=0, "", Beneficiario!$F$12)</f>
        <v/>
      </c>
      <c r="AE118">
        <f>Beneficiario!$C$16</f>
        <v>0</v>
      </c>
      <c r="AF118">
        <f>Beneficiario!$C$17</f>
        <v>0</v>
      </c>
      <c r="AG118" s="74">
        <f>Beneficiario!$C$18</f>
        <v>0</v>
      </c>
      <c r="AH118">
        <f>Beneficiario!$C$19</f>
        <v>0</v>
      </c>
      <c r="AI118" t="s">
        <v>290</v>
      </c>
      <c r="AJ118" t="str">
        <f>Beneficiario!$F$23</f>
        <v>C</v>
      </c>
      <c r="AK118" s="74">
        <f>'Erogatori (pers.fisiche) pag 1'!L18</f>
        <v>0</v>
      </c>
      <c r="AM118" s="74">
        <f>'Erogatori (pers.fisiche) pag 1'!C18</f>
        <v>0</v>
      </c>
    </row>
    <row r="119" spans="1:39" x14ac:dyDescent="0.25">
      <c r="A119" s="76" t="s">
        <v>287</v>
      </c>
      <c r="B119">
        <v>16</v>
      </c>
      <c r="C119" t="str">
        <f>IF('Erogatori (pers.fisiche) pag 1'!B19=0, "", 'Erogatori (pers.fisiche) pag 1'!B19)</f>
        <v/>
      </c>
      <c r="J119" s="74">
        <f>'Erogatori (pers.fisiche) pag 1'!D19</f>
        <v>0</v>
      </c>
      <c r="K119" s="74">
        <f>'Erogatori (pers.fisiche) pag 1'!E19</f>
        <v>0</v>
      </c>
      <c r="L119" s="74">
        <f>'Erogatori (pers.fisiche) pag 1'!G19</f>
        <v>0</v>
      </c>
      <c r="M119" s="74">
        <f>'Erogatori (pers.fisiche) pag 1'!F19</f>
        <v>0</v>
      </c>
      <c r="N119" t="s">
        <v>37</v>
      </c>
      <c r="P119">
        <v>0</v>
      </c>
      <c r="Q119" s="80">
        <f>'Erogatori (pers.fisiche) pag 1'!H19</f>
        <v>0</v>
      </c>
      <c r="R119">
        <v>0</v>
      </c>
      <c r="S119" s="80">
        <f t="shared" si="3"/>
        <v>0</v>
      </c>
      <c r="T119">
        <v>0</v>
      </c>
      <c r="U119">
        <v>0</v>
      </c>
      <c r="V119">
        <v>3</v>
      </c>
      <c r="W119" s="74">
        <f>Beneficiario!$D$11</f>
        <v>0</v>
      </c>
      <c r="X119">
        <f>Beneficiario!$B$9</f>
        <v>0</v>
      </c>
      <c r="Y119">
        <f>Beneficiario!$C$10</f>
        <v>0</v>
      </c>
      <c r="Z119" s="74">
        <f>Beneficiario!$J$10</f>
        <v>0</v>
      </c>
      <c r="AA119" t="str">
        <f>Beneficiario!$H$10</f>
        <v>RM</v>
      </c>
      <c r="AB119" s="74">
        <f>Beneficiario!$G$11</f>
        <v>0</v>
      </c>
      <c r="AC119" t="str">
        <f>IF(Beneficiario!$B$12=0, "", Beneficiario!$B$12)</f>
        <v/>
      </c>
      <c r="AD119" t="str">
        <f>IF(Beneficiario!$F$12=0, "", Beneficiario!$F$12)</f>
        <v/>
      </c>
      <c r="AE119">
        <f>Beneficiario!$C$16</f>
        <v>0</v>
      </c>
      <c r="AF119">
        <f>Beneficiario!$C$17</f>
        <v>0</v>
      </c>
      <c r="AG119" s="74">
        <f>Beneficiario!$C$18</f>
        <v>0</v>
      </c>
      <c r="AH119">
        <f>Beneficiario!$C$19</f>
        <v>0</v>
      </c>
      <c r="AI119" t="s">
        <v>290</v>
      </c>
      <c r="AJ119" t="str">
        <f>Beneficiario!$F$23</f>
        <v>C</v>
      </c>
      <c r="AK119" s="74">
        <f>'Erogatori (pers.fisiche) pag 1'!L19</f>
        <v>0</v>
      </c>
      <c r="AM119" s="74">
        <f>'Erogatori (pers.fisiche) pag 1'!C19</f>
        <v>0</v>
      </c>
    </row>
    <row r="120" spans="1:39" x14ac:dyDescent="0.25">
      <c r="A120" s="76" t="s">
        <v>287</v>
      </c>
      <c r="B120">
        <v>17</v>
      </c>
      <c r="C120" t="str">
        <f>IF('Erogatori (pers.fisiche) pag 1'!B20=0, "", 'Erogatori (pers.fisiche) pag 1'!B20)</f>
        <v/>
      </c>
      <c r="J120" s="74">
        <f>'Erogatori (pers.fisiche) pag 1'!D20</f>
        <v>0</v>
      </c>
      <c r="K120" s="74">
        <f>'Erogatori (pers.fisiche) pag 1'!E20</f>
        <v>0</v>
      </c>
      <c r="L120" s="74">
        <f>'Erogatori (pers.fisiche) pag 1'!G20</f>
        <v>0</v>
      </c>
      <c r="M120" s="74">
        <f>'Erogatori (pers.fisiche) pag 1'!F20</f>
        <v>0</v>
      </c>
      <c r="N120" t="s">
        <v>37</v>
      </c>
      <c r="P120">
        <v>0</v>
      </c>
      <c r="Q120" s="80">
        <f>'Erogatori (pers.fisiche) pag 1'!H20</f>
        <v>0</v>
      </c>
      <c r="R120">
        <v>0</v>
      </c>
      <c r="S120" s="80">
        <f t="shared" si="3"/>
        <v>0</v>
      </c>
      <c r="T120">
        <v>0</v>
      </c>
      <c r="U120">
        <v>0</v>
      </c>
      <c r="V120">
        <v>3</v>
      </c>
      <c r="W120" s="74">
        <f>Beneficiario!$D$11</f>
        <v>0</v>
      </c>
      <c r="X120">
        <f>Beneficiario!$B$9</f>
        <v>0</v>
      </c>
      <c r="Y120">
        <f>Beneficiario!$C$10</f>
        <v>0</v>
      </c>
      <c r="Z120" s="74">
        <f>Beneficiario!$J$10</f>
        <v>0</v>
      </c>
      <c r="AA120" t="str">
        <f>Beneficiario!$H$10</f>
        <v>RM</v>
      </c>
      <c r="AB120" s="74">
        <f>Beneficiario!$G$11</f>
        <v>0</v>
      </c>
      <c r="AC120" t="str">
        <f>IF(Beneficiario!$B$12=0, "", Beneficiario!$B$12)</f>
        <v/>
      </c>
      <c r="AD120" t="str">
        <f>IF(Beneficiario!$F$12=0, "", Beneficiario!$F$12)</f>
        <v/>
      </c>
      <c r="AE120">
        <f>Beneficiario!$C$16</f>
        <v>0</v>
      </c>
      <c r="AF120">
        <f>Beneficiario!$C$17</f>
        <v>0</v>
      </c>
      <c r="AG120" s="74">
        <f>Beneficiario!$C$18</f>
        <v>0</v>
      </c>
      <c r="AH120">
        <f>Beneficiario!$C$19</f>
        <v>0</v>
      </c>
      <c r="AI120" t="s">
        <v>290</v>
      </c>
      <c r="AJ120" t="str">
        <f>Beneficiario!$F$23</f>
        <v>C</v>
      </c>
      <c r="AK120" s="74">
        <f>'Erogatori (pers.fisiche) pag 1'!L20</f>
        <v>0</v>
      </c>
      <c r="AM120" s="74">
        <f>'Erogatori (pers.fisiche) pag 1'!C20</f>
        <v>0</v>
      </c>
    </row>
    <row r="121" spans="1:39" x14ac:dyDescent="0.25">
      <c r="A121" s="76" t="s">
        <v>287</v>
      </c>
      <c r="B121">
        <v>18</v>
      </c>
      <c r="C121" t="str">
        <f>IF('Erogatori (pers.fisiche) pag 1'!B21=0, "", 'Erogatori (pers.fisiche) pag 1'!B21)</f>
        <v/>
      </c>
      <c r="J121" s="74">
        <f>'Erogatori (pers.fisiche) pag 1'!D21</f>
        <v>0</v>
      </c>
      <c r="K121" s="74">
        <f>'Erogatori (pers.fisiche) pag 1'!E21</f>
        <v>0</v>
      </c>
      <c r="L121" s="74">
        <f>'Erogatori (pers.fisiche) pag 1'!G21</f>
        <v>0</v>
      </c>
      <c r="M121" s="74">
        <f>'Erogatori (pers.fisiche) pag 1'!F21</f>
        <v>0</v>
      </c>
      <c r="N121" t="s">
        <v>37</v>
      </c>
      <c r="P121">
        <v>0</v>
      </c>
      <c r="Q121" s="80">
        <f>'Erogatori (pers.fisiche) pag 1'!H21</f>
        <v>0</v>
      </c>
      <c r="R121">
        <v>0</v>
      </c>
      <c r="S121" s="80">
        <f t="shared" si="3"/>
        <v>0</v>
      </c>
      <c r="T121">
        <v>0</v>
      </c>
      <c r="U121">
        <v>0</v>
      </c>
      <c r="V121">
        <v>3</v>
      </c>
      <c r="W121" s="74">
        <f>Beneficiario!$D$11</f>
        <v>0</v>
      </c>
      <c r="X121">
        <f>Beneficiario!$B$9</f>
        <v>0</v>
      </c>
      <c r="Y121">
        <f>Beneficiario!$C$10</f>
        <v>0</v>
      </c>
      <c r="Z121" s="74">
        <f>Beneficiario!$J$10</f>
        <v>0</v>
      </c>
      <c r="AA121" t="str">
        <f>Beneficiario!$H$10</f>
        <v>RM</v>
      </c>
      <c r="AB121" s="74">
        <f>Beneficiario!$G$11</f>
        <v>0</v>
      </c>
      <c r="AC121" t="str">
        <f>IF(Beneficiario!$B$12=0, "", Beneficiario!$B$12)</f>
        <v/>
      </c>
      <c r="AD121" t="str">
        <f>IF(Beneficiario!$F$12=0, "", Beneficiario!$F$12)</f>
        <v/>
      </c>
      <c r="AE121">
        <f>Beneficiario!$C$16</f>
        <v>0</v>
      </c>
      <c r="AF121">
        <f>Beneficiario!$C$17</f>
        <v>0</v>
      </c>
      <c r="AG121" s="74">
        <f>Beneficiario!$C$18</f>
        <v>0</v>
      </c>
      <c r="AH121">
        <f>Beneficiario!$C$19</f>
        <v>0</v>
      </c>
      <c r="AI121" t="s">
        <v>290</v>
      </c>
      <c r="AJ121" t="str">
        <f>Beneficiario!$F$23</f>
        <v>C</v>
      </c>
      <c r="AK121" s="74">
        <f>'Erogatori (pers.fisiche) pag 1'!L21</f>
        <v>0</v>
      </c>
      <c r="AM121" s="74">
        <f>'Erogatori (pers.fisiche) pag 1'!C21</f>
        <v>0</v>
      </c>
    </row>
    <row r="122" spans="1:39" x14ac:dyDescent="0.25">
      <c r="A122" s="76" t="s">
        <v>287</v>
      </c>
      <c r="B122">
        <v>19</v>
      </c>
      <c r="C122" t="str">
        <f>IF('Erogatori (pers.fisiche) pag 1'!B22=0, "", 'Erogatori (pers.fisiche) pag 1'!B22)</f>
        <v/>
      </c>
      <c r="J122" s="74">
        <f>'Erogatori (pers.fisiche) pag 1'!D22</f>
        <v>0</v>
      </c>
      <c r="K122" s="74">
        <f>'Erogatori (pers.fisiche) pag 1'!E22</f>
        <v>0</v>
      </c>
      <c r="L122" s="74">
        <f>'Erogatori (pers.fisiche) pag 1'!G22</f>
        <v>0</v>
      </c>
      <c r="M122" s="74">
        <f>'Erogatori (pers.fisiche) pag 1'!F22</f>
        <v>0</v>
      </c>
      <c r="N122" t="s">
        <v>37</v>
      </c>
      <c r="P122">
        <v>0</v>
      </c>
      <c r="Q122" s="80">
        <f>'Erogatori (pers.fisiche) pag 1'!H22</f>
        <v>0</v>
      </c>
      <c r="R122">
        <v>0</v>
      </c>
      <c r="S122" s="80">
        <f t="shared" si="3"/>
        <v>0</v>
      </c>
      <c r="T122">
        <v>0</v>
      </c>
      <c r="U122">
        <v>0</v>
      </c>
      <c r="V122">
        <v>3</v>
      </c>
      <c r="W122" s="74">
        <f>Beneficiario!$D$11</f>
        <v>0</v>
      </c>
      <c r="X122">
        <f>Beneficiario!$B$9</f>
        <v>0</v>
      </c>
      <c r="Y122">
        <f>Beneficiario!$C$10</f>
        <v>0</v>
      </c>
      <c r="Z122" s="74">
        <f>Beneficiario!$J$10</f>
        <v>0</v>
      </c>
      <c r="AA122" t="str">
        <f>Beneficiario!$H$10</f>
        <v>RM</v>
      </c>
      <c r="AB122" s="74">
        <f>Beneficiario!$G$11</f>
        <v>0</v>
      </c>
      <c r="AC122" t="str">
        <f>IF(Beneficiario!$B$12=0, "", Beneficiario!$B$12)</f>
        <v/>
      </c>
      <c r="AD122" t="str">
        <f>IF(Beneficiario!$F$12=0, "", Beneficiario!$F$12)</f>
        <v/>
      </c>
      <c r="AE122">
        <f>Beneficiario!$C$16</f>
        <v>0</v>
      </c>
      <c r="AF122">
        <f>Beneficiario!$C$17</f>
        <v>0</v>
      </c>
      <c r="AG122" s="74">
        <f>Beneficiario!$C$18</f>
        <v>0</v>
      </c>
      <c r="AH122">
        <f>Beneficiario!$C$19</f>
        <v>0</v>
      </c>
      <c r="AI122" t="s">
        <v>290</v>
      </c>
      <c r="AJ122" t="str">
        <f>Beneficiario!$F$23</f>
        <v>C</v>
      </c>
      <c r="AK122" s="74">
        <f>'Erogatori (pers.fisiche) pag 1'!L22</f>
        <v>0</v>
      </c>
      <c r="AM122" s="74">
        <f>'Erogatori (pers.fisiche) pag 1'!C22</f>
        <v>0</v>
      </c>
    </row>
    <row r="123" spans="1:39" x14ac:dyDescent="0.25">
      <c r="A123" s="76" t="s">
        <v>287</v>
      </c>
      <c r="B123">
        <v>20</v>
      </c>
      <c r="C123" t="str">
        <f>IF('Erogatori (pers.fisiche) pag 1'!B23=0, "", 'Erogatori (pers.fisiche) pag 1'!B23)</f>
        <v/>
      </c>
      <c r="J123" s="74">
        <f>'Erogatori (pers.fisiche) pag 1'!D23</f>
        <v>0</v>
      </c>
      <c r="K123" s="74">
        <f>'Erogatori (pers.fisiche) pag 1'!E23</f>
        <v>0</v>
      </c>
      <c r="L123" s="74">
        <f>'Erogatori (pers.fisiche) pag 1'!G23</f>
        <v>0</v>
      </c>
      <c r="M123" s="74">
        <f>'Erogatori (pers.fisiche) pag 1'!F23</f>
        <v>0</v>
      </c>
      <c r="N123" t="s">
        <v>37</v>
      </c>
      <c r="P123">
        <v>0</v>
      </c>
      <c r="Q123" s="80">
        <f>'Erogatori (pers.fisiche) pag 1'!H23</f>
        <v>0</v>
      </c>
      <c r="R123">
        <v>0</v>
      </c>
      <c r="S123" s="80">
        <f t="shared" si="3"/>
        <v>0</v>
      </c>
      <c r="T123">
        <v>0</v>
      </c>
      <c r="U123">
        <v>0</v>
      </c>
      <c r="V123">
        <v>3</v>
      </c>
      <c r="W123" s="74">
        <f>Beneficiario!$D$11</f>
        <v>0</v>
      </c>
      <c r="X123">
        <f>Beneficiario!$B$9</f>
        <v>0</v>
      </c>
      <c r="Y123">
        <f>Beneficiario!$C$10</f>
        <v>0</v>
      </c>
      <c r="Z123" s="74">
        <f>Beneficiario!$J$10</f>
        <v>0</v>
      </c>
      <c r="AA123" t="str">
        <f>Beneficiario!$H$10</f>
        <v>RM</v>
      </c>
      <c r="AB123" s="74">
        <f>Beneficiario!$G$11</f>
        <v>0</v>
      </c>
      <c r="AC123" t="str">
        <f>IF(Beneficiario!$B$12=0, "", Beneficiario!$B$12)</f>
        <v/>
      </c>
      <c r="AD123" t="str">
        <f>IF(Beneficiario!$F$12=0, "", Beneficiario!$F$12)</f>
        <v/>
      </c>
      <c r="AE123">
        <f>Beneficiario!$C$16</f>
        <v>0</v>
      </c>
      <c r="AF123">
        <f>Beneficiario!$C$17</f>
        <v>0</v>
      </c>
      <c r="AG123" s="74">
        <f>Beneficiario!$C$18</f>
        <v>0</v>
      </c>
      <c r="AH123">
        <f>Beneficiario!$C$19</f>
        <v>0</v>
      </c>
      <c r="AI123" t="s">
        <v>290</v>
      </c>
      <c r="AJ123" t="str">
        <f>Beneficiario!$F$23</f>
        <v>C</v>
      </c>
      <c r="AK123" s="74">
        <f>'Erogatori (pers.fisiche) pag 1'!L23</f>
        <v>0</v>
      </c>
      <c r="AM123" s="74">
        <f>'Erogatori (pers.fisiche) pag 1'!C23</f>
        <v>0</v>
      </c>
    </row>
    <row r="124" spans="1:39" x14ac:dyDescent="0.25">
      <c r="A124" s="76" t="s">
        <v>287</v>
      </c>
      <c r="B124">
        <v>21</v>
      </c>
      <c r="C124" t="str">
        <f>IF('Erogatori (pers.fisiche) pag 1'!B24=0, "", 'Erogatori (pers.fisiche) pag 1'!B24)</f>
        <v/>
      </c>
      <c r="J124" s="74">
        <f>'Erogatori (pers.fisiche) pag 1'!D24</f>
        <v>0</v>
      </c>
      <c r="K124" s="74">
        <f>'Erogatori (pers.fisiche) pag 1'!E24</f>
        <v>0</v>
      </c>
      <c r="L124" s="74">
        <f>'Erogatori (pers.fisiche) pag 1'!G24</f>
        <v>0</v>
      </c>
      <c r="M124" s="74">
        <f>'Erogatori (pers.fisiche) pag 1'!F24</f>
        <v>0</v>
      </c>
      <c r="N124" t="s">
        <v>37</v>
      </c>
      <c r="P124">
        <v>0</v>
      </c>
      <c r="Q124" s="80">
        <f>'Erogatori (pers.fisiche) pag 1'!H24</f>
        <v>0</v>
      </c>
      <c r="R124">
        <v>0</v>
      </c>
      <c r="S124" s="80">
        <f t="shared" si="3"/>
        <v>0</v>
      </c>
      <c r="T124">
        <v>0</v>
      </c>
      <c r="U124">
        <v>0</v>
      </c>
      <c r="V124">
        <v>3</v>
      </c>
      <c r="W124" s="74">
        <f>Beneficiario!$D$11</f>
        <v>0</v>
      </c>
      <c r="X124">
        <f>Beneficiario!$B$9</f>
        <v>0</v>
      </c>
      <c r="Y124">
        <f>Beneficiario!$C$10</f>
        <v>0</v>
      </c>
      <c r="Z124" s="74">
        <f>Beneficiario!$J$10</f>
        <v>0</v>
      </c>
      <c r="AA124" t="str">
        <f>Beneficiario!$H$10</f>
        <v>RM</v>
      </c>
      <c r="AB124" s="74">
        <f>Beneficiario!$G$11</f>
        <v>0</v>
      </c>
      <c r="AC124" t="str">
        <f>IF(Beneficiario!$B$12=0, "", Beneficiario!$B$12)</f>
        <v/>
      </c>
      <c r="AD124" t="str">
        <f>IF(Beneficiario!$F$12=0, "", Beneficiario!$F$12)</f>
        <v/>
      </c>
      <c r="AE124">
        <f>Beneficiario!$C$16</f>
        <v>0</v>
      </c>
      <c r="AF124">
        <f>Beneficiario!$C$17</f>
        <v>0</v>
      </c>
      <c r="AG124" s="74">
        <f>Beneficiario!$C$18</f>
        <v>0</v>
      </c>
      <c r="AH124">
        <f>Beneficiario!$C$19</f>
        <v>0</v>
      </c>
      <c r="AI124" t="s">
        <v>290</v>
      </c>
      <c r="AJ124" t="str">
        <f>Beneficiario!$F$23</f>
        <v>C</v>
      </c>
      <c r="AK124" s="74">
        <f>'Erogatori (pers.fisiche) pag 1'!L24</f>
        <v>0</v>
      </c>
      <c r="AM124" s="74">
        <f>'Erogatori (pers.fisiche) pag 1'!C24</f>
        <v>0</v>
      </c>
    </row>
    <row r="125" spans="1:39" x14ac:dyDescent="0.25">
      <c r="A125" s="76" t="s">
        <v>287</v>
      </c>
      <c r="B125">
        <v>22</v>
      </c>
      <c r="C125" t="str">
        <f>IF('Erogatori (pers.fisiche) pag 1'!B25=0, "", 'Erogatori (pers.fisiche) pag 1'!B25)</f>
        <v/>
      </c>
      <c r="J125" s="74">
        <f>'Erogatori (pers.fisiche) pag 1'!D25</f>
        <v>0</v>
      </c>
      <c r="K125" s="74">
        <f>'Erogatori (pers.fisiche) pag 1'!E25</f>
        <v>0</v>
      </c>
      <c r="L125" s="74">
        <f>'Erogatori (pers.fisiche) pag 1'!G25</f>
        <v>0</v>
      </c>
      <c r="M125" s="74">
        <f>'Erogatori (pers.fisiche) pag 1'!F25</f>
        <v>0</v>
      </c>
      <c r="N125" t="s">
        <v>37</v>
      </c>
      <c r="P125">
        <v>0</v>
      </c>
      <c r="Q125" s="80">
        <f>'Erogatori (pers.fisiche) pag 1'!H25</f>
        <v>0</v>
      </c>
      <c r="R125">
        <v>0</v>
      </c>
      <c r="S125" s="80">
        <f t="shared" si="3"/>
        <v>0</v>
      </c>
      <c r="T125">
        <v>0</v>
      </c>
      <c r="U125">
        <v>0</v>
      </c>
      <c r="V125">
        <v>3</v>
      </c>
      <c r="W125" s="74">
        <f>Beneficiario!$D$11</f>
        <v>0</v>
      </c>
      <c r="X125">
        <f>Beneficiario!$B$9</f>
        <v>0</v>
      </c>
      <c r="Y125">
        <f>Beneficiario!$C$10</f>
        <v>0</v>
      </c>
      <c r="Z125" s="74">
        <f>Beneficiario!$J$10</f>
        <v>0</v>
      </c>
      <c r="AA125" t="str">
        <f>Beneficiario!$H$10</f>
        <v>RM</v>
      </c>
      <c r="AB125" s="74">
        <f>Beneficiario!$G$11</f>
        <v>0</v>
      </c>
      <c r="AC125" t="str">
        <f>IF(Beneficiario!$B$12=0, "", Beneficiario!$B$12)</f>
        <v/>
      </c>
      <c r="AD125" t="str">
        <f>IF(Beneficiario!$F$12=0, "", Beneficiario!$F$12)</f>
        <v/>
      </c>
      <c r="AE125">
        <f>Beneficiario!$C$16</f>
        <v>0</v>
      </c>
      <c r="AF125">
        <f>Beneficiario!$C$17</f>
        <v>0</v>
      </c>
      <c r="AG125" s="74">
        <f>Beneficiario!$C$18</f>
        <v>0</v>
      </c>
      <c r="AH125">
        <f>Beneficiario!$C$19</f>
        <v>0</v>
      </c>
      <c r="AI125" t="s">
        <v>290</v>
      </c>
      <c r="AJ125" t="str">
        <f>Beneficiario!$F$23</f>
        <v>C</v>
      </c>
      <c r="AK125" s="74">
        <f>'Erogatori (pers.fisiche) pag 1'!L25</f>
        <v>0</v>
      </c>
      <c r="AM125" s="74">
        <f>'Erogatori (pers.fisiche) pag 1'!C25</f>
        <v>0</v>
      </c>
    </row>
    <row r="126" spans="1:39" x14ac:dyDescent="0.25">
      <c r="A126" s="76" t="s">
        <v>287</v>
      </c>
      <c r="B126">
        <v>23</v>
      </c>
      <c r="C126" t="str">
        <f>IF('Erogatori (pers.fisiche) pag 1'!B26=0, "", 'Erogatori (pers.fisiche) pag 1'!B26)</f>
        <v/>
      </c>
      <c r="J126" s="74">
        <f>'Erogatori (pers.fisiche) pag 1'!D26</f>
        <v>0</v>
      </c>
      <c r="K126" s="74">
        <f>'Erogatori (pers.fisiche) pag 1'!E26</f>
        <v>0</v>
      </c>
      <c r="L126" s="74">
        <f>'Erogatori (pers.fisiche) pag 1'!G26</f>
        <v>0</v>
      </c>
      <c r="M126" s="74">
        <f>'Erogatori (pers.fisiche) pag 1'!F26</f>
        <v>0</v>
      </c>
      <c r="N126" t="s">
        <v>37</v>
      </c>
      <c r="P126">
        <v>0</v>
      </c>
      <c r="Q126" s="80">
        <f>'Erogatori (pers.fisiche) pag 1'!H26</f>
        <v>0</v>
      </c>
      <c r="R126">
        <v>0</v>
      </c>
      <c r="S126" s="80">
        <f t="shared" si="3"/>
        <v>0</v>
      </c>
      <c r="T126">
        <v>0</v>
      </c>
      <c r="U126">
        <v>0</v>
      </c>
      <c r="V126">
        <v>3</v>
      </c>
      <c r="W126" s="74">
        <f>Beneficiario!$D$11</f>
        <v>0</v>
      </c>
      <c r="X126">
        <f>Beneficiario!$B$9</f>
        <v>0</v>
      </c>
      <c r="Y126">
        <f>Beneficiario!$C$10</f>
        <v>0</v>
      </c>
      <c r="Z126" s="74">
        <f>Beneficiario!$J$10</f>
        <v>0</v>
      </c>
      <c r="AA126" t="str">
        <f>Beneficiario!$H$10</f>
        <v>RM</v>
      </c>
      <c r="AB126" s="74">
        <f>Beneficiario!$G$11</f>
        <v>0</v>
      </c>
      <c r="AC126" t="str">
        <f>IF(Beneficiario!$B$12=0, "", Beneficiario!$B$12)</f>
        <v/>
      </c>
      <c r="AD126" t="str">
        <f>IF(Beneficiario!$F$12=0, "", Beneficiario!$F$12)</f>
        <v/>
      </c>
      <c r="AE126">
        <f>Beneficiario!$C$16</f>
        <v>0</v>
      </c>
      <c r="AF126">
        <f>Beneficiario!$C$17</f>
        <v>0</v>
      </c>
      <c r="AG126" s="74">
        <f>Beneficiario!$C$18</f>
        <v>0</v>
      </c>
      <c r="AH126">
        <f>Beneficiario!$C$19</f>
        <v>0</v>
      </c>
      <c r="AI126" t="s">
        <v>290</v>
      </c>
      <c r="AJ126" t="str">
        <f>Beneficiario!$F$23</f>
        <v>C</v>
      </c>
      <c r="AK126" s="74">
        <f>'Erogatori (pers.fisiche) pag 1'!L26</f>
        <v>0</v>
      </c>
      <c r="AM126" s="74">
        <f>'Erogatori (pers.fisiche) pag 1'!C26</f>
        <v>0</v>
      </c>
    </row>
    <row r="127" spans="1:39" x14ac:dyDescent="0.25">
      <c r="A127" s="76" t="s">
        <v>287</v>
      </c>
      <c r="B127">
        <v>24</v>
      </c>
      <c r="C127" t="str">
        <f>IF('Erogatori (pers.fisiche) pag 1'!B27=0, "", 'Erogatori (pers.fisiche) pag 1'!B27)</f>
        <v/>
      </c>
      <c r="J127" s="74">
        <f>'Erogatori (pers.fisiche) pag 1'!D27</f>
        <v>0</v>
      </c>
      <c r="K127" s="74">
        <f>'Erogatori (pers.fisiche) pag 1'!E27</f>
        <v>0</v>
      </c>
      <c r="L127" s="74">
        <f>'Erogatori (pers.fisiche) pag 1'!G27</f>
        <v>0</v>
      </c>
      <c r="M127" s="74">
        <f>'Erogatori (pers.fisiche) pag 1'!F27</f>
        <v>0</v>
      </c>
      <c r="N127" t="s">
        <v>37</v>
      </c>
      <c r="P127">
        <v>0</v>
      </c>
      <c r="Q127" s="80">
        <f>'Erogatori (pers.fisiche) pag 1'!H27</f>
        <v>0</v>
      </c>
      <c r="R127">
        <v>0</v>
      </c>
      <c r="S127" s="80">
        <f t="shared" si="3"/>
        <v>0</v>
      </c>
      <c r="T127">
        <v>0</v>
      </c>
      <c r="U127">
        <v>0</v>
      </c>
      <c r="V127">
        <v>3</v>
      </c>
      <c r="W127" s="74">
        <f>Beneficiario!$D$11</f>
        <v>0</v>
      </c>
      <c r="X127">
        <f>Beneficiario!$B$9</f>
        <v>0</v>
      </c>
      <c r="Y127">
        <f>Beneficiario!$C$10</f>
        <v>0</v>
      </c>
      <c r="Z127" s="74">
        <f>Beneficiario!$J$10</f>
        <v>0</v>
      </c>
      <c r="AA127" t="str">
        <f>Beneficiario!$H$10</f>
        <v>RM</v>
      </c>
      <c r="AB127" s="74">
        <f>Beneficiario!$G$11</f>
        <v>0</v>
      </c>
      <c r="AC127" t="str">
        <f>IF(Beneficiario!$B$12=0, "", Beneficiario!$B$12)</f>
        <v/>
      </c>
      <c r="AD127" t="str">
        <f>IF(Beneficiario!$F$12=0, "", Beneficiario!$F$12)</f>
        <v/>
      </c>
      <c r="AE127">
        <f>Beneficiario!$C$16</f>
        <v>0</v>
      </c>
      <c r="AF127">
        <f>Beneficiario!$C$17</f>
        <v>0</v>
      </c>
      <c r="AG127" s="74">
        <f>Beneficiario!$C$18</f>
        <v>0</v>
      </c>
      <c r="AH127">
        <f>Beneficiario!$C$19</f>
        <v>0</v>
      </c>
      <c r="AI127" t="s">
        <v>290</v>
      </c>
      <c r="AJ127" t="str">
        <f>Beneficiario!$F$23</f>
        <v>C</v>
      </c>
      <c r="AK127" s="74">
        <f>'Erogatori (pers.fisiche) pag 1'!L27</f>
        <v>0</v>
      </c>
      <c r="AM127" s="74">
        <f>'Erogatori (pers.fisiche) pag 1'!C27</f>
        <v>0</v>
      </c>
    </row>
    <row r="128" spans="1:39" x14ac:dyDescent="0.25">
      <c r="A128" s="76" t="s">
        <v>287</v>
      </c>
      <c r="B128">
        <v>25</v>
      </c>
      <c r="C128" t="str">
        <f>IF('Erogatori (pers.fisiche) pag 1'!B28=0, "", 'Erogatori (pers.fisiche) pag 1'!B28)</f>
        <v/>
      </c>
      <c r="J128" s="74">
        <f>'Erogatori (pers.fisiche) pag 1'!D28</f>
        <v>0</v>
      </c>
      <c r="K128" s="74">
        <f>'Erogatori (pers.fisiche) pag 1'!E28</f>
        <v>0</v>
      </c>
      <c r="L128" s="74">
        <f>'Erogatori (pers.fisiche) pag 1'!G28</f>
        <v>0</v>
      </c>
      <c r="M128" s="74">
        <f>'Erogatori (pers.fisiche) pag 1'!F28</f>
        <v>0</v>
      </c>
      <c r="N128" t="s">
        <v>37</v>
      </c>
      <c r="P128">
        <v>0</v>
      </c>
      <c r="Q128" s="80">
        <f>'Erogatori (pers.fisiche) pag 1'!H28</f>
        <v>0</v>
      </c>
      <c r="R128">
        <v>0</v>
      </c>
      <c r="S128" s="80">
        <f t="shared" si="3"/>
        <v>0</v>
      </c>
      <c r="T128">
        <v>0</v>
      </c>
      <c r="U128">
        <v>0</v>
      </c>
      <c r="V128">
        <v>3</v>
      </c>
      <c r="W128" s="74">
        <f>Beneficiario!$D$11</f>
        <v>0</v>
      </c>
      <c r="X128">
        <f>Beneficiario!$B$9</f>
        <v>0</v>
      </c>
      <c r="Y128">
        <f>Beneficiario!$C$10</f>
        <v>0</v>
      </c>
      <c r="Z128" s="74">
        <f>Beneficiario!$J$10</f>
        <v>0</v>
      </c>
      <c r="AA128" t="str">
        <f>Beneficiario!$H$10</f>
        <v>RM</v>
      </c>
      <c r="AB128" s="74">
        <f>Beneficiario!$G$11</f>
        <v>0</v>
      </c>
      <c r="AC128" t="str">
        <f>IF(Beneficiario!$B$12=0, "", Beneficiario!$B$12)</f>
        <v/>
      </c>
      <c r="AD128" t="str">
        <f>IF(Beneficiario!$F$12=0, "", Beneficiario!$F$12)</f>
        <v/>
      </c>
      <c r="AE128">
        <f>Beneficiario!$C$16</f>
        <v>0</v>
      </c>
      <c r="AF128">
        <f>Beneficiario!$C$17</f>
        <v>0</v>
      </c>
      <c r="AG128" s="74">
        <f>Beneficiario!$C$18</f>
        <v>0</v>
      </c>
      <c r="AH128">
        <f>Beneficiario!$C$19</f>
        <v>0</v>
      </c>
      <c r="AI128" t="s">
        <v>290</v>
      </c>
      <c r="AJ128" t="str">
        <f>Beneficiario!$F$23</f>
        <v>C</v>
      </c>
      <c r="AK128" s="74">
        <f>'Erogatori (pers.fisiche) pag 1'!L28</f>
        <v>0</v>
      </c>
      <c r="AM128" s="74">
        <f>'Erogatori (pers.fisiche) pag 1'!C28</f>
        <v>0</v>
      </c>
    </row>
    <row r="129" spans="1:39" x14ac:dyDescent="0.25">
      <c r="A129" s="75" t="s">
        <v>287</v>
      </c>
      <c r="B129">
        <v>26</v>
      </c>
      <c r="C129" t="str">
        <f>IF('Erogatori (pers.fisiche) pag 2'!B4=0, "", 'Erogatori (pers.fisiche) pag 2'!B4)</f>
        <v/>
      </c>
      <c r="J129" s="74">
        <f>'Erogatori (pers.fisiche) pag 2'!D4</f>
        <v>0</v>
      </c>
      <c r="K129" s="74">
        <f>'Erogatori (pers.fisiche) pag 2'!E4</f>
        <v>0</v>
      </c>
      <c r="L129" s="84">
        <f>'Erogatori (pers.fisiche) pag 2'!G4</f>
        <v>0</v>
      </c>
      <c r="M129" s="74">
        <f>'Erogatori (pers.fisiche) pag 2'!F4</f>
        <v>0</v>
      </c>
      <c r="N129" t="s">
        <v>37</v>
      </c>
      <c r="P129">
        <v>0</v>
      </c>
      <c r="Q129" s="80">
        <f>'Erogatori (pers.fisiche) pag 2'!H4</f>
        <v>0</v>
      </c>
      <c r="R129">
        <v>0</v>
      </c>
      <c r="S129" s="80">
        <f t="shared" si="3"/>
        <v>0</v>
      </c>
      <c r="T129">
        <v>0</v>
      </c>
      <c r="U129">
        <v>0</v>
      </c>
      <c r="V129">
        <v>3</v>
      </c>
      <c r="W129" s="74">
        <f>Beneficiario!$D$11</f>
        <v>0</v>
      </c>
      <c r="X129">
        <f>Beneficiario!$B$9</f>
        <v>0</v>
      </c>
      <c r="Y129">
        <f>Beneficiario!$C$10</f>
        <v>0</v>
      </c>
      <c r="Z129" s="74">
        <f>Beneficiario!$J$10</f>
        <v>0</v>
      </c>
      <c r="AA129" t="str">
        <f>Beneficiario!$H$10</f>
        <v>RM</v>
      </c>
      <c r="AB129" s="74">
        <f>Beneficiario!$G$11</f>
        <v>0</v>
      </c>
      <c r="AC129" t="str">
        <f>IF(Beneficiario!$B$12=0, "", Beneficiario!$B$12)</f>
        <v/>
      </c>
      <c r="AD129" t="str">
        <f>IF(Beneficiario!$F$12=0, "", Beneficiario!$F$12)</f>
        <v/>
      </c>
      <c r="AE129">
        <f>Beneficiario!$C$16</f>
        <v>0</v>
      </c>
      <c r="AF129">
        <f>Beneficiario!$C$17</f>
        <v>0</v>
      </c>
      <c r="AG129" s="74">
        <f>Beneficiario!$C$18</f>
        <v>0</v>
      </c>
      <c r="AH129">
        <f>Beneficiario!$C$19</f>
        <v>0</v>
      </c>
      <c r="AI129" t="s">
        <v>290</v>
      </c>
      <c r="AJ129" t="str">
        <f>Beneficiario!$F$23</f>
        <v>C</v>
      </c>
      <c r="AK129" s="74">
        <f>'Erogatori (pers.fisiche) pag 2'!L4</f>
        <v>0</v>
      </c>
      <c r="AM129" s="74">
        <f>'Erogatori (pers.fisiche) pag 2'!C4</f>
        <v>0</v>
      </c>
    </row>
    <row r="130" spans="1:39" x14ac:dyDescent="0.25">
      <c r="A130" s="75" t="s">
        <v>287</v>
      </c>
      <c r="B130">
        <v>27</v>
      </c>
      <c r="C130" t="str">
        <f>IF('Erogatori (pers.fisiche) pag 2'!B5=0, "", 'Erogatori (pers.fisiche) pag 2'!B5)</f>
        <v/>
      </c>
      <c r="J130" s="74">
        <f>'Erogatori (pers.fisiche) pag 2'!D5</f>
        <v>0</v>
      </c>
      <c r="K130" s="74">
        <f>'Erogatori (pers.fisiche) pag 2'!E5</f>
        <v>0</v>
      </c>
      <c r="L130" s="84">
        <f>'Erogatori (pers.fisiche) pag 2'!G5</f>
        <v>0</v>
      </c>
      <c r="M130" s="74">
        <f>'Erogatori (pers.fisiche) pag 2'!F5</f>
        <v>0</v>
      </c>
      <c r="N130" t="s">
        <v>37</v>
      </c>
      <c r="P130">
        <v>0</v>
      </c>
      <c r="Q130" s="80">
        <f>'Erogatori (pers.fisiche) pag 2'!H5</f>
        <v>0</v>
      </c>
      <c r="R130">
        <v>0</v>
      </c>
      <c r="S130" s="80">
        <f t="shared" si="3"/>
        <v>0</v>
      </c>
      <c r="T130">
        <v>0</v>
      </c>
      <c r="U130">
        <v>0</v>
      </c>
      <c r="V130">
        <v>3</v>
      </c>
      <c r="W130" s="74">
        <f>Beneficiario!$D$11</f>
        <v>0</v>
      </c>
      <c r="X130">
        <f>Beneficiario!$B$9</f>
        <v>0</v>
      </c>
      <c r="Y130">
        <f>Beneficiario!$C$10</f>
        <v>0</v>
      </c>
      <c r="Z130" s="74">
        <f>Beneficiario!$J$10</f>
        <v>0</v>
      </c>
      <c r="AA130" t="str">
        <f>Beneficiario!$H$10</f>
        <v>RM</v>
      </c>
      <c r="AB130" s="74">
        <f>Beneficiario!$G$11</f>
        <v>0</v>
      </c>
      <c r="AC130" t="str">
        <f>IF(Beneficiario!$B$12=0, "", Beneficiario!$B$12)</f>
        <v/>
      </c>
      <c r="AD130" t="str">
        <f>IF(Beneficiario!$F$12=0, "", Beneficiario!$F$12)</f>
        <v/>
      </c>
      <c r="AE130">
        <f>Beneficiario!$C$16</f>
        <v>0</v>
      </c>
      <c r="AF130">
        <f>Beneficiario!$C$17</f>
        <v>0</v>
      </c>
      <c r="AG130" s="74">
        <f>Beneficiario!$C$18</f>
        <v>0</v>
      </c>
      <c r="AH130">
        <f>Beneficiario!$C$19</f>
        <v>0</v>
      </c>
      <c r="AI130" t="s">
        <v>290</v>
      </c>
      <c r="AJ130" t="str">
        <f>Beneficiario!$F$23</f>
        <v>C</v>
      </c>
      <c r="AK130" s="74">
        <f>'Erogatori (pers.fisiche) pag 2'!L5</f>
        <v>0</v>
      </c>
      <c r="AM130" s="74">
        <f>'Erogatori (pers.fisiche) pag 2'!C5</f>
        <v>0</v>
      </c>
    </row>
    <row r="131" spans="1:39" x14ac:dyDescent="0.25">
      <c r="A131" s="75" t="s">
        <v>287</v>
      </c>
      <c r="B131">
        <v>28</v>
      </c>
      <c r="C131" t="str">
        <f>IF('Erogatori (pers.fisiche) pag 2'!B6=0, "", 'Erogatori (pers.fisiche) pag 2'!B6)</f>
        <v/>
      </c>
      <c r="J131" s="74">
        <f>'Erogatori (pers.fisiche) pag 2'!D6</f>
        <v>0</v>
      </c>
      <c r="K131" s="74">
        <f>'Erogatori (pers.fisiche) pag 2'!E6</f>
        <v>0</v>
      </c>
      <c r="L131" s="84">
        <f>'Erogatori (pers.fisiche) pag 2'!G6</f>
        <v>0</v>
      </c>
      <c r="M131" s="74">
        <f>'Erogatori (pers.fisiche) pag 2'!F6</f>
        <v>0</v>
      </c>
      <c r="N131" t="s">
        <v>37</v>
      </c>
      <c r="P131">
        <v>0</v>
      </c>
      <c r="Q131" s="80">
        <f>'Erogatori (pers.fisiche) pag 2'!H6</f>
        <v>0</v>
      </c>
      <c r="R131">
        <v>0</v>
      </c>
      <c r="S131" s="80">
        <f t="shared" si="3"/>
        <v>0</v>
      </c>
      <c r="T131">
        <v>0</v>
      </c>
      <c r="U131">
        <v>0</v>
      </c>
      <c r="V131">
        <v>3</v>
      </c>
      <c r="W131" s="74">
        <f>Beneficiario!$D$11</f>
        <v>0</v>
      </c>
      <c r="X131">
        <f>Beneficiario!$B$9</f>
        <v>0</v>
      </c>
      <c r="Y131">
        <f>Beneficiario!$C$10</f>
        <v>0</v>
      </c>
      <c r="Z131" s="74">
        <f>Beneficiario!$J$10</f>
        <v>0</v>
      </c>
      <c r="AA131" t="str">
        <f>Beneficiario!$H$10</f>
        <v>RM</v>
      </c>
      <c r="AB131" s="74">
        <f>Beneficiario!$G$11</f>
        <v>0</v>
      </c>
      <c r="AC131" t="str">
        <f>IF(Beneficiario!$B$12=0, "", Beneficiario!$B$12)</f>
        <v/>
      </c>
      <c r="AD131" t="str">
        <f>IF(Beneficiario!$F$12=0, "", Beneficiario!$F$12)</f>
        <v/>
      </c>
      <c r="AE131">
        <f>Beneficiario!$C$16</f>
        <v>0</v>
      </c>
      <c r="AF131">
        <f>Beneficiario!$C$17</f>
        <v>0</v>
      </c>
      <c r="AG131" s="74">
        <f>Beneficiario!$C$18</f>
        <v>0</v>
      </c>
      <c r="AH131">
        <f>Beneficiario!$C$19</f>
        <v>0</v>
      </c>
      <c r="AI131" t="s">
        <v>290</v>
      </c>
      <c r="AJ131" t="str">
        <f>Beneficiario!$F$23</f>
        <v>C</v>
      </c>
      <c r="AK131" s="74">
        <f>'Erogatori (pers.fisiche) pag 2'!L6</f>
        <v>0</v>
      </c>
      <c r="AM131" s="74">
        <f>'Erogatori (pers.fisiche) pag 2'!C6</f>
        <v>0</v>
      </c>
    </row>
    <row r="132" spans="1:39" x14ac:dyDescent="0.25">
      <c r="A132" s="75" t="s">
        <v>287</v>
      </c>
      <c r="B132">
        <v>29</v>
      </c>
      <c r="C132" t="str">
        <f>IF('Erogatori (pers.fisiche) pag 2'!B7=0, "", 'Erogatori (pers.fisiche) pag 2'!B7)</f>
        <v/>
      </c>
      <c r="J132" s="74">
        <f>'Erogatori (pers.fisiche) pag 2'!D7</f>
        <v>0</v>
      </c>
      <c r="K132" s="74">
        <f>'Erogatori (pers.fisiche) pag 2'!E7</f>
        <v>0</v>
      </c>
      <c r="L132" s="84">
        <f>'Erogatori (pers.fisiche) pag 2'!G7</f>
        <v>0</v>
      </c>
      <c r="M132" s="74">
        <f>'Erogatori (pers.fisiche) pag 2'!F7</f>
        <v>0</v>
      </c>
      <c r="N132" t="s">
        <v>37</v>
      </c>
      <c r="P132">
        <v>0</v>
      </c>
      <c r="Q132" s="80">
        <f>'Erogatori (pers.fisiche) pag 2'!H7</f>
        <v>0</v>
      </c>
      <c r="R132">
        <v>0</v>
      </c>
      <c r="S132" s="80">
        <f t="shared" ref="S132:S153" si="4">Q132</f>
        <v>0</v>
      </c>
      <c r="T132">
        <v>0</v>
      </c>
      <c r="U132">
        <v>0</v>
      </c>
      <c r="V132">
        <v>3</v>
      </c>
      <c r="W132" s="74">
        <f>Beneficiario!$D$11</f>
        <v>0</v>
      </c>
      <c r="X132">
        <f>Beneficiario!$B$9</f>
        <v>0</v>
      </c>
      <c r="Y132">
        <f>Beneficiario!$C$10</f>
        <v>0</v>
      </c>
      <c r="Z132" s="74">
        <f>Beneficiario!$J$10</f>
        <v>0</v>
      </c>
      <c r="AA132" t="str">
        <f>Beneficiario!$H$10</f>
        <v>RM</v>
      </c>
      <c r="AB132" s="74">
        <f>Beneficiario!$G$11</f>
        <v>0</v>
      </c>
      <c r="AC132" t="str">
        <f>IF(Beneficiario!$B$12=0, "", Beneficiario!$B$12)</f>
        <v/>
      </c>
      <c r="AD132" t="str">
        <f>IF(Beneficiario!$F$12=0, "", Beneficiario!$F$12)</f>
        <v/>
      </c>
      <c r="AE132">
        <f>Beneficiario!$C$16</f>
        <v>0</v>
      </c>
      <c r="AF132">
        <f>Beneficiario!$C$17</f>
        <v>0</v>
      </c>
      <c r="AG132" s="74">
        <f>Beneficiario!$C$18</f>
        <v>0</v>
      </c>
      <c r="AH132">
        <f>Beneficiario!$C$19</f>
        <v>0</v>
      </c>
      <c r="AI132" t="s">
        <v>290</v>
      </c>
      <c r="AJ132" t="str">
        <f>Beneficiario!$F$23</f>
        <v>C</v>
      </c>
      <c r="AK132" s="74">
        <f>'Erogatori (pers.fisiche) pag 2'!L7</f>
        <v>0</v>
      </c>
      <c r="AM132" s="74">
        <f>'Erogatori (pers.fisiche) pag 2'!C7</f>
        <v>0</v>
      </c>
    </row>
    <row r="133" spans="1:39" x14ac:dyDescent="0.25">
      <c r="A133" s="75" t="s">
        <v>287</v>
      </c>
      <c r="B133">
        <v>30</v>
      </c>
      <c r="C133" t="str">
        <f>IF('Erogatori (pers.fisiche) pag 2'!B8=0, "", 'Erogatori (pers.fisiche) pag 2'!B8)</f>
        <v/>
      </c>
      <c r="J133" s="74">
        <f>'Erogatori (pers.fisiche) pag 2'!D8</f>
        <v>0</v>
      </c>
      <c r="K133" s="74">
        <f>'Erogatori (pers.fisiche) pag 2'!E8</f>
        <v>0</v>
      </c>
      <c r="L133" s="84">
        <f>'Erogatori (pers.fisiche) pag 2'!G8</f>
        <v>0</v>
      </c>
      <c r="M133" s="74">
        <f>'Erogatori (pers.fisiche) pag 2'!F8</f>
        <v>0</v>
      </c>
      <c r="N133" t="s">
        <v>37</v>
      </c>
      <c r="P133">
        <v>0</v>
      </c>
      <c r="Q133" s="80">
        <f>'Erogatori (pers.fisiche) pag 2'!H8</f>
        <v>0</v>
      </c>
      <c r="R133">
        <v>0</v>
      </c>
      <c r="S133" s="80">
        <f t="shared" si="4"/>
        <v>0</v>
      </c>
      <c r="T133">
        <v>0</v>
      </c>
      <c r="U133">
        <v>0</v>
      </c>
      <c r="V133">
        <v>3</v>
      </c>
      <c r="W133" s="74">
        <f>Beneficiario!$D$11</f>
        <v>0</v>
      </c>
      <c r="X133">
        <f>Beneficiario!$B$9</f>
        <v>0</v>
      </c>
      <c r="Y133">
        <f>Beneficiario!$C$10</f>
        <v>0</v>
      </c>
      <c r="Z133" s="74">
        <f>Beneficiario!$J$10</f>
        <v>0</v>
      </c>
      <c r="AA133" t="str">
        <f>Beneficiario!$H$10</f>
        <v>RM</v>
      </c>
      <c r="AB133" s="74">
        <f>Beneficiario!$G$11</f>
        <v>0</v>
      </c>
      <c r="AC133" t="str">
        <f>IF(Beneficiario!$B$12=0, "", Beneficiario!$B$12)</f>
        <v/>
      </c>
      <c r="AD133" t="str">
        <f>IF(Beneficiario!$F$12=0, "", Beneficiario!$F$12)</f>
        <v/>
      </c>
      <c r="AE133">
        <f>Beneficiario!$C$16</f>
        <v>0</v>
      </c>
      <c r="AF133">
        <f>Beneficiario!$C$17</f>
        <v>0</v>
      </c>
      <c r="AG133" s="74">
        <f>Beneficiario!$C$18</f>
        <v>0</v>
      </c>
      <c r="AH133">
        <f>Beneficiario!$C$19</f>
        <v>0</v>
      </c>
      <c r="AI133" t="s">
        <v>290</v>
      </c>
      <c r="AJ133" t="str">
        <f>Beneficiario!$F$23</f>
        <v>C</v>
      </c>
      <c r="AK133" s="74">
        <f>'Erogatori (pers.fisiche) pag 2'!L8</f>
        <v>0</v>
      </c>
      <c r="AM133" s="74">
        <f>'Erogatori (pers.fisiche) pag 2'!C8</f>
        <v>0</v>
      </c>
    </row>
    <row r="134" spans="1:39" x14ac:dyDescent="0.25">
      <c r="A134" s="75" t="s">
        <v>287</v>
      </c>
      <c r="B134">
        <v>31</v>
      </c>
      <c r="C134" t="str">
        <f>IF('Erogatori (pers.fisiche) pag 2'!B9=0, "", 'Erogatori (pers.fisiche) pag 2'!B9)</f>
        <v/>
      </c>
      <c r="J134" s="74">
        <f>'Erogatori (pers.fisiche) pag 2'!D9</f>
        <v>0</v>
      </c>
      <c r="K134" s="74">
        <f>'Erogatori (pers.fisiche) pag 2'!E9</f>
        <v>0</v>
      </c>
      <c r="L134" s="84">
        <f>'Erogatori (pers.fisiche) pag 2'!G9</f>
        <v>0</v>
      </c>
      <c r="M134" s="74">
        <f>'Erogatori (pers.fisiche) pag 2'!F9</f>
        <v>0</v>
      </c>
      <c r="N134" t="s">
        <v>37</v>
      </c>
      <c r="P134">
        <v>0</v>
      </c>
      <c r="Q134" s="80">
        <f>'Erogatori (pers.fisiche) pag 2'!H9</f>
        <v>0</v>
      </c>
      <c r="R134">
        <v>0</v>
      </c>
      <c r="S134" s="80">
        <f t="shared" si="4"/>
        <v>0</v>
      </c>
      <c r="T134">
        <v>0</v>
      </c>
      <c r="U134">
        <v>0</v>
      </c>
      <c r="V134">
        <v>3</v>
      </c>
      <c r="W134" s="74">
        <f>Beneficiario!$D$11</f>
        <v>0</v>
      </c>
      <c r="X134">
        <f>Beneficiario!$B$9</f>
        <v>0</v>
      </c>
      <c r="Y134">
        <f>Beneficiario!$C$10</f>
        <v>0</v>
      </c>
      <c r="Z134" s="74">
        <f>Beneficiario!$J$10</f>
        <v>0</v>
      </c>
      <c r="AA134" t="str">
        <f>Beneficiario!$H$10</f>
        <v>RM</v>
      </c>
      <c r="AB134" s="74">
        <f>Beneficiario!$G$11</f>
        <v>0</v>
      </c>
      <c r="AC134" t="str">
        <f>IF(Beneficiario!$B$12=0, "", Beneficiario!$B$12)</f>
        <v/>
      </c>
      <c r="AD134" t="str">
        <f>IF(Beneficiario!$F$12=0, "", Beneficiario!$F$12)</f>
        <v/>
      </c>
      <c r="AE134">
        <f>Beneficiario!$C$16</f>
        <v>0</v>
      </c>
      <c r="AF134">
        <f>Beneficiario!$C$17</f>
        <v>0</v>
      </c>
      <c r="AG134" s="74">
        <f>Beneficiario!$C$18</f>
        <v>0</v>
      </c>
      <c r="AH134">
        <f>Beneficiario!$C$19</f>
        <v>0</v>
      </c>
      <c r="AI134" t="s">
        <v>290</v>
      </c>
      <c r="AJ134" t="str">
        <f>Beneficiario!$F$23</f>
        <v>C</v>
      </c>
      <c r="AK134" s="74">
        <f>'Erogatori (pers.fisiche) pag 2'!L9</f>
        <v>0</v>
      </c>
      <c r="AM134" s="74">
        <f>'Erogatori (pers.fisiche) pag 2'!C9</f>
        <v>0</v>
      </c>
    </row>
    <row r="135" spans="1:39" x14ac:dyDescent="0.25">
      <c r="A135" s="75" t="s">
        <v>287</v>
      </c>
      <c r="B135">
        <v>32</v>
      </c>
      <c r="C135" t="str">
        <f>IF('Erogatori (pers.fisiche) pag 2'!B10=0, "", 'Erogatori (pers.fisiche) pag 2'!B10)</f>
        <v/>
      </c>
      <c r="J135" s="74">
        <f>'Erogatori (pers.fisiche) pag 2'!D10</f>
        <v>0</v>
      </c>
      <c r="K135" s="74">
        <f>'Erogatori (pers.fisiche) pag 2'!E10</f>
        <v>0</v>
      </c>
      <c r="L135" s="84">
        <f>'Erogatori (pers.fisiche) pag 2'!G10</f>
        <v>0</v>
      </c>
      <c r="M135" s="74">
        <f>'Erogatori (pers.fisiche) pag 2'!F10</f>
        <v>0</v>
      </c>
      <c r="N135" t="s">
        <v>37</v>
      </c>
      <c r="P135">
        <v>0</v>
      </c>
      <c r="Q135" s="80">
        <f>'Erogatori (pers.fisiche) pag 2'!H10</f>
        <v>0</v>
      </c>
      <c r="R135">
        <v>0</v>
      </c>
      <c r="S135" s="80">
        <f t="shared" si="4"/>
        <v>0</v>
      </c>
      <c r="T135">
        <v>0</v>
      </c>
      <c r="U135">
        <v>0</v>
      </c>
      <c r="V135">
        <v>3</v>
      </c>
      <c r="W135" s="74">
        <f>Beneficiario!$D$11</f>
        <v>0</v>
      </c>
      <c r="X135">
        <f>Beneficiario!$B$9</f>
        <v>0</v>
      </c>
      <c r="Y135">
        <f>Beneficiario!$C$10</f>
        <v>0</v>
      </c>
      <c r="Z135" s="74">
        <f>Beneficiario!$J$10</f>
        <v>0</v>
      </c>
      <c r="AA135" t="str">
        <f>Beneficiario!$H$10</f>
        <v>RM</v>
      </c>
      <c r="AB135" s="74">
        <f>Beneficiario!$G$11</f>
        <v>0</v>
      </c>
      <c r="AC135" t="str">
        <f>IF(Beneficiario!$B$12=0, "", Beneficiario!$B$12)</f>
        <v/>
      </c>
      <c r="AD135" t="str">
        <f>IF(Beneficiario!$F$12=0, "", Beneficiario!$F$12)</f>
        <v/>
      </c>
      <c r="AE135">
        <f>Beneficiario!$C$16</f>
        <v>0</v>
      </c>
      <c r="AF135">
        <f>Beneficiario!$C$17</f>
        <v>0</v>
      </c>
      <c r="AG135" s="74">
        <f>Beneficiario!$C$18</f>
        <v>0</v>
      </c>
      <c r="AH135">
        <f>Beneficiario!$C$19</f>
        <v>0</v>
      </c>
      <c r="AI135" t="s">
        <v>290</v>
      </c>
      <c r="AJ135" t="str">
        <f>Beneficiario!$F$23</f>
        <v>C</v>
      </c>
      <c r="AK135" s="74">
        <f>'Erogatori (pers.fisiche) pag 2'!L10</f>
        <v>0</v>
      </c>
      <c r="AM135" s="74">
        <f>'Erogatori (pers.fisiche) pag 2'!C10</f>
        <v>0</v>
      </c>
    </row>
    <row r="136" spans="1:39" x14ac:dyDescent="0.25">
      <c r="A136" s="75" t="s">
        <v>287</v>
      </c>
      <c r="B136">
        <v>33</v>
      </c>
      <c r="C136" t="str">
        <f>IF('Erogatori (pers.fisiche) pag 2'!B11=0, "", 'Erogatori (pers.fisiche) pag 2'!B11)</f>
        <v/>
      </c>
      <c r="J136" s="74">
        <f>'Erogatori (pers.fisiche) pag 2'!D11</f>
        <v>0</v>
      </c>
      <c r="K136" s="74">
        <f>'Erogatori (pers.fisiche) pag 2'!E11</f>
        <v>0</v>
      </c>
      <c r="L136" s="84">
        <f>'Erogatori (pers.fisiche) pag 2'!G11</f>
        <v>0</v>
      </c>
      <c r="M136" s="74">
        <f>'Erogatori (pers.fisiche) pag 2'!F11</f>
        <v>0</v>
      </c>
      <c r="N136" t="s">
        <v>37</v>
      </c>
      <c r="P136">
        <v>0</v>
      </c>
      <c r="Q136" s="80">
        <f>'Erogatori (pers.fisiche) pag 2'!H11</f>
        <v>0</v>
      </c>
      <c r="R136">
        <v>0</v>
      </c>
      <c r="S136" s="80">
        <f t="shared" si="4"/>
        <v>0</v>
      </c>
      <c r="T136">
        <v>0</v>
      </c>
      <c r="U136">
        <v>0</v>
      </c>
      <c r="V136">
        <v>3</v>
      </c>
      <c r="W136" s="74">
        <f>Beneficiario!$D$11</f>
        <v>0</v>
      </c>
      <c r="X136">
        <f>Beneficiario!$B$9</f>
        <v>0</v>
      </c>
      <c r="Y136">
        <f>Beneficiario!$C$10</f>
        <v>0</v>
      </c>
      <c r="Z136" s="74">
        <f>Beneficiario!$J$10</f>
        <v>0</v>
      </c>
      <c r="AA136" t="str">
        <f>Beneficiario!$H$10</f>
        <v>RM</v>
      </c>
      <c r="AB136" s="74">
        <f>Beneficiario!$G$11</f>
        <v>0</v>
      </c>
      <c r="AC136" t="str">
        <f>IF(Beneficiario!$B$12=0, "", Beneficiario!$B$12)</f>
        <v/>
      </c>
      <c r="AD136" t="str">
        <f>IF(Beneficiario!$F$12=0, "", Beneficiario!$F$12)</f>
        <v/>
      </c>
      <c r="AE136">
        <f>Beneficiario!$C$16</f>
        <v>0</v>
      </c>
      <c r="AF136">
        <f>Beneficiario!$C$17</f>
        <v>0</v>
      </c>
      <c r="AG136" s="74">
        <f>Beneficiario!$C$18</f>
        <v>0</v>
      </c>
      <c r="AH136">
        <f>Beneficiario!$C$19</f>
        <v>0</v>
      </c>
      <c r="AI136" t="s">
        <v>290</v>
      </c>
      <c r="AJ136" t="str">
        <f>Beneficiario!$F$23</f>
        <v>C</v>
      </c>
      <c r="AK136" s="74">
        <f>'Erogatori (pers.fisiche) pag 2'!L11</f>
        <v>0</v>
      </c>
      <c r="AM136" s="74">
        <f>'Erogatori (pers.fisiche) pag 2'!C11</f>
        <v>0</v>
      </c>
    </row>
    <row r="137" spans="1:39" x14ac:dyDescent="0.25">
      <c r="A137" s="75" t="s">
        <v>287</v>
      </c>
      <c r="B137">
        <v>34</v>
      </c>
      <c r="C137" t="str">
        <f>IF('Erogatori (pers.fisiche) pag 2'!B12=0, "", 'Erogatori (pers.fisiche) pag 2'!B12)</f>
        <v/>
      </c>
      <c r="J137" s="74">
        <f>'Erogatori (pers.fisiche) pag 2'!D12</f>
        <v>0</v>
      </c>
      <c r="K137" s="74">
        <f>'Erogatori (pers.fisiche) pag 2'!E12</f>
        <v>0</v>
      </c>
      <c r="L137" s="84">
        <f>'Erogatori (pers.fisiche) pag 2'!G12</f>
        <v>0</v>
      </c>
      <c r="M137" s="74">
        <f>'Erogatori (pers.fisiche) pag 2'!F12</f>
        <v>0</v>
      </c>
      <c r="N137" t="s">
        <v>37</v>
      </c>
      <c r="P137">
        <v>0</v>
      </c>
      <c r="Q137" s="80">
        <f>'Erogatori (pers.fisiche) pag 2'!H12</f>
        <v>0</v>
      </c>
      <c r="R137">
        <v>0</v>
      </c>
      <c r="S137" s="80">
        <f t="shared" si="4"/>
        <v>0</v>
      </c>
      <c r="T137">
        <v>0</v>
      </c>
      <c r="U137">
        <v>0</v>
      </c>
      <c r="V137">
        <v>3</v>
      </c>
      <c r="W137" s="74">
        <f>Beneficiario!$D$11</f>
        <v>0</v>
      </c>
      <c r="X137">
        <f>Beneficiario!$B$9</f>
        <v>0</v>
      </c>
      <c r="Y137">
        <f>Beneficiario!$C$10</f>
        <v>0</v>
      </c>
      <c r="Z137" s="74">
        <f>Beneficiario!$J$10</f>
        <v>0</v>
      </c>
      <c r="AA137" t="str">
        <f>Beneficiario!$H$10</f>
        <v>RM</v>
      </c>
      <c r="AB137" s="74">
        <f>Beneficiario!$G$11</f>
        <v>0</v>
      </c>
      <c r="AC137" t="str">
        <f>IF(Beneficiario!$B$12=0, "", Beneficiario!$B$12)</f>
        <v/>
      </c>
      <c r="AD137" t="str">
        <f>IF(Beneficiario!$F$12=0, "", Beneficiario!$F$12)</f>
        <v/>
      </c>
      <c r="AE137">
        <f>Beneficiario!$C$16</f>
        <v>0</v>
      </c>
      <c r="AF137">
        <f>Beneficiario!$C$17</f>
        <v>0</v>
      </c>
      <c r="AG137" s="74">
        <f>Beneficiario!$C$18</f>
        <v>0</v>
      </c>
      <c r="AH137">
        <f>Beneficiario!$C$19</f>
        <v>0</v>
      </c>
      <c r="AI137" t="s">
        <v>290</v>
      </c>
      <c r="AJ137" t="str">
        <f>Beneficiario!$F$23</f>
        <v>C</v>
      </c>
      <c r="AK137" s="74">
        <f>'Erogatori (pers.fisiche) pag 2'!L12</f>
        <v>0</v>
      </c>
      <c r="AM137" s="74">
        <f>'Erogatori (pers.fisiche) pag 2'!C12</f>
        <v>0</v>
      </c>
    </row>
    <row r="138" spans="1:39" x14ac:dyDescent="0.25">
      <c r="A138" s="75" t="s">
        <v>287</v>
      </c>
      <c r="B138">
        <v>35</v>
      </c>
      <c r="C138" t="str">
        <f>IF('Erogatori (pers.fisiche) pag 2'!B13=0, "", 'Erogatori (pers.fisiche) pag 2'!B13)</f>
        <v/>
      </c>
      <c r="J138" s="74">
        <f>'Erogatori (pers.fisiche) pag 2'!D13</f>
        <v>0</v>
      </c>
      <c r="K138" s="74">
        <f>'Erogatori (pers.fisiche) pag 2'!E13</f>
        <v>0</v>
      </c>
      <c r="L138" s="84">
        <f>'Erogatori (pers.fisiche) pag 2'!G13</f>
        <v>0</v>
      </c>
      <c r="M138" s="74">
        <f>'Erogatori (pers.fisiche) pag 2'!F13</f>
        <v>0</v>
      </c>
      <c r="N138" t="s">
        <v>37</v>
      </c>
      <c r="P138">
        <v>0</v>
      </c>
      <c r="Q138" s="80">
        <f>'Erogatori (pers.fisiche) pag 2'!H13</f>
        <v>0</v>
      </c>
      <c r="R138">
        <v>0</v>
      </c>
      <c r="S138" s="80">
        <f t="shared" si="4"/>
        <v>0</v>
      </c>
      <c r="T138">
        <v>0</v>
      </c>
      <c r="U138">
        <v>0</v>
      </c>
      <c r="V138">
        <v>3</v>
      </c>
      <c r="W138" s="74">
        <f>Beneficiario!$D$11</f>
        <v>0</v>
      </c>
      <c r="X138">
        <f>Beneficiario!$B$9</f>
        <v>0</v>
      </c>
      <c r="Y138">
        <f>Beneficiario!$C$10</f>
        <v>0</v>
      </c>
      <c r="Z138" s="74">
        <f>Beneficiario!$J$10</f>
        <v>0</v>
      </c>
      <c r="AA138" t="str">
        <f>Beneficiario!$H$10</f>
        <v>RM</v>
      </c>
      <c r="AB138" s="74">
        <f>Beneficiario!$G$11</f>
        <v>0</v>
      </c>
      <c r="AC138" t="str">
        <f>IF(Beneficiario!$B$12=0, "", Beneficiario!$B$12)</f>
        <v/>
      </c>
      <c r="AD138" t="str">
        <f>IF(Beneficiario!$F$12=0, "", Beneficiario!$F$12)</f>
        <v/>
      </c>
      <c r="AE138">
        <f>Beneficiario!$C$16</f>
        <v>0</v>
      </c>
      <c r="AF138">
        <f>Beneficiario!$C$17</f>
        <v>0</v>
      </c>
      <c r="AG138" s="74">
        <f>Beneficiario!$C$18</f>
        <v>0</v>
      </c>
      <c r="AH138">
        <f>Beneficiario!$C$19</f>
        <v>0</v>
      </c>
      <c r="AI138" t="s">
        <v>290</v>
      </c>
      <c r="AJ138" t="str">
        <f>Beneficiario!$F$23</f>
        <v>C</v>
      </c>
      <c r="AK138" s="74">
        <f>'Erogatori (pers.fisiche) pag 2'!L13</f>
        <v>0</v>
      </c>
      <c r="AM138" s="74">
        <f>'Erogatori (pers.fisiche) pag 2'!C13</f>
        <v>0</v>
      </c>
    </row>
    <row r="139" spans="1:39" x14ac:dyDescent="0.25">
      <c r="A139" s="75" t="s">
        <v>287</v>
      </c>
      <c r="B139">
        <v>36</v>
      </c>
      <c r="C139" t="str">
        <f>IF('Erogatori (pers.fisiche) pag 2'!B14=0, "", 'Erogatori (pers.fisiche) pag 2'!B14)</f>
        <v/>
      </c>
      <c r="J139" s="74">
        <f>'Erogatori (pers.fisiche) pag 2'!D14</f>
        <v>0</v>
      </c>
      <c r="K139" s="74">
        <f>'Erogatori (pers.fisiche) pag 2'!E14</f>
        <v>0</v>
      </c>
      <c r="L139" s="84">
        <f>'Erogatori (pers.fisiche) pag 2'!G14</f>
        <v>0</v>
      </c>
      <c r="M139" s="74">
        <f>'Erogatori (pers.fisiche) pag 2'!F14</f>
        <v>0</v>
      </c>
      <c r="N139" t="s">
        <v>37</v>
      </c>
      <c r="P139">
        <v>0</v>
      </c>
      <c r="Q139" s="80">
        <f>'Erogatori (pers.fisiche) pag 2'!H14</f>
        <v>0</v>
      </c>
      <c r="R139">
        <v>0</v>
      </c>
      <c r="S139" s="80">
        <f t="shared" si="4"/>
        <v>0</v>
      </c>
      <c r="T139">
        <v>0</v>
      </c>
      <c r="U139">
        <v>0</v>
      </c>
      <c r="V139">
        <v>3</v>
      </c>
      <c r="W139" s="74">
        <f>Beneficiario!$D$11</f>
        <v>0</v>
      </c>
      <c r="X139">
        <f>Beneficiario!$B$9</f>
        <v>0</v>
      </c>
      <c r="Y139">
        <f>Beneficiario!$C$10</f>
        <v>0</v>
      </c>
      <c r="Z139" s="74">
        <f>Beneficiario!$J$10</f>
        <v>0</v>
      </c>
      <c r="AA139" t="str">
        <f>Beneficiario!$H$10</f>
        <v>RM</v>
      </c>
      <c r="AB139" s="74">
        <f>Beneficiario!$G$11</f>
        <v>0</v>
      </c>
      <c r="AC139" t="str">
        <f>IF(Beneficiario!$B$12=0, "", Beneficiario!$B$12)</f>
        <v/>
      </c>
      <c r="AD139" t="str">
        <f>IF(Beneficiario!$F$12=0, "", Beneficiario!$F$12)</f>
        <v/>
      </c>
      <c r="AE139">
        <f>Beneficiario!$C$16</f>
        <v>0</v>
      </c>
      <c r="AF139">
        <f>Beneficiario!$C$17</f>
        <v>0</v>
      </c>
      <c r="AG139" s="74">
        <f>Beneficiario!$C$18</f>
        <v>0</v>
      </c>
      <c r="AH139">
        <f>Beneficiario!$C$19</f>
        <v>0</v>
      </c>
      <c r="AI139" t="s">
        <v>290</v>
      </c>
      <c r="AJ139" t="str">
        <f>Beneficiario!$F$23</f>
        <v>C</v>
      </c>
      <c r="AK139" s="74">
        <f>'Erogatori (pers.fisiche) pag 2'!L14</f>
        <v>0</v>
      </c>
      <c r="AM139" s="74">
        <f>'Erogatori (pers.fisiche) pag 2'!C14</f>
        <v>0</v>
      </c>
    </row>
    <row r="140" spans="1:39" x14ac:dyDescent="0.25">
      <c r="A140" s="75" t="s">
        <v>287</v>
      </c>
      <c r="B140">
        <v>37</v>
      </c>
      <c r="C140" t="str">
        <f>IF('Erogatori (pers.fisiche) pag 2'!B15=0, "", 'Erogatori (pers.fisiche) pag 2'!B15)</f>
        <v/>
      </c>
      <c r="J140" s="74">
        <f>'Erogatori (pers.fisiche) pag 2'!D15</f>
        <v>0</v>
      </c>
      <c r="K140" s="74">
        <f>'Erogatori (pers.fisiche) pag 2'!E15</f>
        <v>0</v>
      </c>
      <c r="L140" s="84">
        <f>'Erogatori (pers.fisiche) pag 2'!G15</f>
        <v>0</v>
      </c>
      <c r="M140" s="74">
        <f>'Erogatori (pers.fisiche) pag 2'!F15</f>
        <v>0</v>
      </c>
      <c r="N140" t="s">
        <v>37</v>
      </c>
      <c r="P140">
        <v>0</v>
      </c>
      <c r="Q140" s="80">
        <f>'Erogatori (pers.fisiche) pag 2'!H15</f>
        <v>0</v>
      </c>
      <c r="R140">
        <v>0</v>
      </c>
      <c r="S140" s="80">
        <f t="shared" si="4"/>
        <v>0</v>
      </c>
      <c r="T140">
        <v>0</v>
      </c>
      <c r="U140">
        <v>0</v>
      </c>
      <c r="V140">
        <v>3</v>
      </c>
      <c r="W140" s="74">
        <f>Beneficiario!$D$11</f>
        <v>0</v>
      </c>
      <c r="X140">
        <f>Beneficiario!$B$9</f>
        <v>0</v>
      </c>
      <c r="Y140">
        <f>Beneficiario!$C$10</f>
        <v>0</v>
      </c>
      <c r="Z140" s="74">
        <f>Beneficiario!$J$10</f>
        <v>0</v>
      </c>
      <c r="AA140" t="str">
        <f>Beneficiario!$H$10</f>
        <v>RM</v>
      </c>
      <c r="AB140" s="74">
        <f>Beneficiario!$G$11</f>
        <v>0</v>
      </c>
      <c r="AC140" t="str">
        <f>IF(Beneficiario!$B$12=0, "", Beneficiario!$B$12)</f>
        <v/>
      </c>
      <c r="AD140" t="str">
        <f>IF(Beneficiario!$F$12=0, "", Beneficiario!$F$12)</f>
        <v/>
      </c>
      <c r="AE140">
        <f>Beneficiario!$C$16</f>
        <v>0</v>
      </c>
      <c r="AF140">
        <f>Beneficiario!$C$17</f>
        <v>0</v>
      </c>
      <c r="AG140" s="74">
        <f>Beneficiario!$C$18</f>
        <v>0</v>
      </c>
      <c r="AH140">
        <f>Beneficiario!$C$19</f>
        <v>0</v>
      </c>
      <c r="AI140" t="s">
        <v>290</v>
      </c>
      <c r="AJ140" t="str">
        <f>Beneficiario!$F$23</f>
        <v>C</v>
      </c>
      <c r="AK140" s="74">
        <f>'Erogatori (pers.fisiche) pag 2'!L15</f>
        <v>0</v>
      </c>
      <c r="AM140" s="74">
        <f>'Erogatori (pers.fisiche) pag 2'!C15</f>
        <v>0</v>
      </c>
    </row>
    <row r="141" spans="1:39" x14ac:dyDescent="0.25">
      <c r="A141" s="75" t="s">
        <v>287</v>
      </c>
      <c r="B141">
        <v>38</v>
      </c>
      <c r="C141" t="str">
        <f>IF('Erogatori (pers.fisiche) pag 2'!B16=0, "", 'Erogatori (pers.fisiche) pag 2'!B16)</f>
        <v/>
      </c>
      <c r="J141" s="74">
        <f>'Erogatori (pers.fisiche) pag 2'!D16</f>
        <v>0</v>
      </c>
      <c r="K141" s="74">
        <f>'Erogatori (pers.fisiche) pag 2'!E16</f>
        <v>0</v>
      </c>
      <c r="L141" s="84">
        <f>'Erogatori (pers.fisiche) pag 2'!G16</f>
        <v>0</v>
      </c>
      <c r="M141" s="74">
        <f>'Erogatori (pers.fisiche) pag 2'!F16</f>
        <v>0</v>
      </c>
      <c r="N141" t="s">
        <v>37</v>
      </c>
      <c r="P141">
        <v>0</v>
      </c>
      <c r="Q141" s="80">
        <f>'Erogatori (pers.fisiche) pag 2'!H16</f>
        <v>0</v>
      </c>
      <c r="R141">
        <v>0</v>
      </c>
      <c r="S141" s="80">
        <f t="shared" si="4"/>
        <v>0</v>
      </c>
      <c r="T141">
        <v>0</v>
      </c>
      <c r="U141">
        <v>0</v>
      </c>
      <c r="V141">
        <v>3</v>
      </c>
      <c r="W141" s="74">
        <f>Beneficiario!$D$11</f>
        <v>0</v>
      </c>
      <c r="X141">
        <f>Beneficiario!$B$9</f>
        <v>0</v>
      </c>
      <c r="Y141">
        <f>Beneficiario!$C$10</f>
        <v>0</v>
      </c>
      <c r="Z141" s="74">
        <f>Beneficiario!$J$10</f>
        <v>0</v>
      </c>
      <c r="AA141" t="str">
        <f>Beneficiario!$H$10</f>
        <v>RM</v>
      </c>
      <c r="AB141" s="74">
        <f>Beneficiario!$G$11</f>
        <v>0</v>
      </c>
      <c r="AC141" t="str">
        <f>IF(Beneficiario!$B$12=0, "", Beneficiario!$B$12)</f>
        <v/>
      </c>
      <c r="AD141" t="str">
        <f>IF(Beneficiario!$F$12=0, "", Beneficiario!$F$12)</f>
        <v/>
      </c>
      <c r="AE141">
        <f>Beneficiario!$C$16</f>
        <v>0</v>
      </c>
      <c r="AF141">
        <f>Beneficiario!$C$17</f>
        <v>0</v>
      </c>
      <c r="AG141" s="74">
        <f>Beneficiario!$C$18</f>
        <v>0</v>
      </c>
      <c r="AH141">
        <f>Beneficiario!$C$19</f>
        <v>0</v>
      </c>
      <c r="AI141" t="s">
        <v>290</v>
      </c>
      <c r="AJ141" t="str">
        <f>Beneficiario!$F$23</f>
        <v>C</v>
      </c>
      <c r="AK141" s="74">
        <f>'Erogatori (pers.fisiche) pag 2'!L16</f>
        <v>0</v>
      </c>
      <c r="AM141" s="74">
        <f>'Erogatori (pers.fisiche) pag 2'!C16</f>
        <v>0</v>
      </c>
    </row>
    <row r="142" spans="1:39" x14ac:dyDescent="0.25">
      <c r="A142" s="75" t="s">
        <v>287</v>
      </c>
      <c r="B142">
        <v>39</v>
      </c>
      <c r="C142" t="str">
        <f>IF('Erogatori (pers.fisiche) pag 2'!B17=0, "", 'Erogatori (pers.fisiche) pag 2'!B17)</f>
        <v/>
      </c>
      <c r="J142" s="74">
        <f>'Erogatori (pers.fisiche) pag 2'!D17</f>
        <v>0</v>
      </c>
      <c r="K142" s="74">
        <f>'Erogatori (pers.fisiche) pag 2'!E17</f>
        <v>0</v>
      </c>
      <c r="L142" s="84">
        <f>'Erogatori (pers.fisiche) pag 2'!G17</f>
        <v>0</v>
      </c>
      <c r="M142" s="74">
        <f>'Erogatori (pers.fisiche) pag 2'!F17</f>
        <v>0</v>
      </c>
      <c r="N142" t="s">
        <v>37</v>
      </c>
      <c r="P142">
        <v>0</v>
      </c>
      <c r="Q142" s="80">
        <f>'Erogatori (pers.fisiche) pag 2'!H17</f>
        <v>0</v>
      </c>
      <c r="R142">
        <v>0</v>
      </c>
      <c r="S142" s="80">
        <f t="shared" si="4"/>
        <v>0</v>
      </c>
      <c r="T142">
        <v>0</v>
      </c>
      <c r="U142">
        <v>0</v>
      </c>
      <c r="V142">
        <v>3</v>
      </c>
      <c r="W142" s="74">
        <f>Beneficiario!$D$11</f>
        <v>0</v>
      </c>
      <c r="X142">
        <f>Beneficiario!$B$9</f>
        <v>0</v>
      </c>
      <c r="Y142">
        <f>Beneficiario!$C$10</f>
        <v>0</v>
      </c>
      <c r="Z142" s="74">
        <f>Beneficiario!$J$10</f>
        <v>0</v>
      </c>
      <c r="AA142" t="str">
        <f>Beneficiario!$H$10</f>
        <v>RM</v>
      </c>
      <c r="AB142" s="74">
        <f>Beneficiario!$G$11</f>
        <v>0</v>
      </c>
      <c r="AC142" t="str">
        <f>IF(Beneficiario!$B$12=0, "", Beneficiario!$B$12)</f>
        <v/>
      </c>
      <c r="AD142" t="str">
        <f>IF(Beneficiario!$F$12=0, "", Beneficiario!$F$12)</f>
        <v/>
      </c>
      <c r="AE142">
        <f>Beneficiario!$C$16</f>
        <v>0</v>
      </c>
      <c r="AF142">
        <f>Beneficiario!$C$17</f>
        <v>0</v>
      </c>
      <c r="AG142" s="74">
        <f>Beneficiario!$C$18</f>
        <v>0</v>
      </c>
      <c r="AH142">
        <f>Beneficiario!$C$19</f>
        <v>0</v>
      </c>
      <c r="AI142" t="s">
        <v>290</v>
      </c>
      <c r="AJ142" t="str">
        <f>Beneficiario!$F$23</f>
        <v>C</v>
      </c>
      <c r="AK142" s="74">
        <f>'Erogatori (pers.fisiche) pag 2'!L17</f>
        <v>0</v>
      </c>
      <c r="AM142" s="74">
        <f>'Erogatori (pers.fisiche) pag 2'!C17</f>
        <v>0</v>
      </c>
    </row>
    <row r="143" spans="1:39" x14ac:dyDescent="0.25">
      <c r="A143" s="75" t="s">
        <v>287</v>
      </c>
      <c r="B143">
        <v>40</v>
      </c>
      <c r="C143" t="str">
        <f>IF('Erogatori (pers.fisiche) pag 2'!B18=0, "", 'Erogatori (pers.fisiche) pag 2'!B18)</f>
        <v/>
      </c>
      <c r="J143" s="74">
        <f>'Erogatori (pers.fisiche) pag 2'!D18</f>
        <v>0</v>
      </c>
      <c r="K143" s="74">
        <f>'Erogatori (pers.fisiche) pag 2'!E18</f>
        <v>0</v>
      </c>
      <c r="L143" s="84">
        <f>'Erogatori (pers.fisiche) pag 2'!G18</f>
        <v>0</v>
      </c>
      <c r="M143" s="74">
        <f>'Erogatori (pers.fisiche) pag 2'!F18</f>
        <v>0</v>
      </c>
      <c r="N143" t="s">
        <v>37</v>
      </c>
      <c r="P143">
        <v>0</v>
      </c>
      <c r="Q143" s="80">
        <f>'Erogatori (pers.fisiche) pag 2'!H18</f>
        <v>0</v>
      </c>
      <c r="R143">
        <v>0</v>
      </c>
      <c r="S143" s="80">
        <f t="shared" si="4"/>
        <v>0</v>
      </c>
      <c r="T143">
        <v>0</v>
      </c>
      <c r="U143">
        <v>0</v>
      </c>
      <c r="V143">
        <v>3</v>
      </c>
      <c r="W143" s="74">
        <f>Beneficiario!$D$11</f>
        <v>0</v>
      </c>
      <c r="X143">
        <f>Beneficiario!$B$9</f>
        <v>0</v>
      </c>
      <c r="Y143">
        <f>Beneficiario!$C$10</f>
        <v>0</v>
      </c>
      <c r="Z143" s="74">
        <f>Beneficiario!$J$10</f>
        <v>0</v>
      </c>
      <c r="AA143" t="str">
        <f>Beneficiario!$H$10</f>
        <v>RM</v>
      </c>
      <c r="AB143" s="74">
        <f>Beneficiario!$G$11</f>
        <v>0</v>
      </c>
      <c r="AC143" t="str">
        <f>IF(Beneficiario!$B$12=0, "", Beneficiario!$B$12)</f>
        <v/>
      </c>
      <c r="AD143" t="str">
        <f>IF(Beneficiario!$F$12=0, "", Beneficiario!$F$12)</f>
        <v/>
      </c>
      <c r="AE143">
        <f>Beneficiario!$C$16</f>
        <v>0</v>
      </c>
      <c r="AF143">
        <f>Beneficiario!$C$17</f>
        <v>0</v>
      </c>
      <c r="AG143" s="74">
        <f>Beneficiario!$C$18</f>
        <v>0</v>
      </c>
      <c r="AH143">
        <f>Beneficiario!$C$19</f>
        <v>0</v>
      </c>
      <c r="AI143" t="s">
        <v>290</v>
      </c>
      <c r="AJ143" t="str">
        <f>Beneficiario!$F$23</f>
        <v>C</v>
      </c>
      <c r="AK143" s="74">
        <f>'Erogatori (pers.fisiche) pag 2'!L18</f>
        <v>0</v>
      </c>
      <c r="AM143" s="74">
        <f>'Erogatori (pers.fisiche) pag 2'!C18</f>
        <v>0</v>
      </c>
    </row>
    <row r="144" spans="1:39" x14ac:dyDescent="0.25">
      <c r="A144" s="75" t="s">
        <v>287</v>
      </c>
      <c r="B144">
        <v>41</v>
      </c>
      <c r="C144" t="str">
        <f>IF('Erogatori (pers.fisiche) pag 2'!B19=0, "", 'Erogatori (pers.fisiche) pag 2'!B19)</f>
        <v/>
      </c>
      <c r="J144" s="74">
        <f>'Erogatori (pers.fisiche) pag 2'!D19</f>
        <v>0</v>
      </c>
      <c r="K144" s="74">
        <f>'Erogatori (pers.fisiche) pag 2'!E19</f>
        <v>0</v>
      </c>
      <c r="L144" s="84">
        <f>'Erogatori (pers.fisiche) pag 2'!G19</f>
        <v>0</v>
      </c>
      <c r="M144" s="74">
        <f>'Erogatori (pers.fisiche) pag 2'!F19</f>
        <v>0</v>
      </c>
      <c r="N144" t="s">
        <v>37</v>
      </c>
      <c r="P144">
        <v>0</v>
      </c>
      <c r="Q144" s="80">
        <f>'Erogatori (pers.fisiche) pag 2'!H19</f>
        <v>0</v>
      </c>
      <c r="R144">
        <v>0</v>
      </c>
      <c r="S144" s="80">
        <f t="shared" si="4"/>
        <v>0</v>
      </c>
      <c r="T144">
        <v>0</v>
      </c>
      <c r="U144">
        <v>0</v>
      </c>
      <c r="V144">
        <v>3</v>
      </c>
      <c r="W144" s="74">
        <f>Beneficiario!$D$11</f>
        <v>0</v>
      </c>
      <c r="X144">
        <f>Beneficiario!$B$9</f>
        <v>0</v>
      </c>
      <c r="Y144">
        <f>Beneficiario!$C$10</f>
        <v>0</v>
      </c>
      <c r="Z144" s="74">
        <f>Beneficiario!$J$10</f>
        <v>0</v>
      </c>
      <c r="AA144" t="str">
        <f>Beneficiario!$H$10</f>
        <v>RM</v>
      </c>
      <c r="AB144" s="74">
        <f>Beneficiario!$G$11</f>
        <v>0</v>
      </c>
      <c r="AC144" t="str">
        <f>IF(Beneficiario!$B$12=0, "", Beneficiario!$B$12)</f>
        <v/>
      </c>
      <c r="AD144" t="str">
        <f>IF(Beneficiario!$F$12=0, "", Beneficiario!$F$12)</f>
        <v/>
      </c>
      <c r="AE144">
        <f>Beneficiario!$C$16</f>
        <v>0</v>
      </c>
      <c r="AF144">
        <f>Beneficiario!$C$17</f>
        <v>0</v>
      </c>
      <c r="AG144" s="74">
        <f>Beneficiario!$C$18</f>
        <v>0</v>
      </c>
      <c r="AH144">
        <f>Beneficiario!$C$19</f>
        <v>0</v>
      </c>
      <c r="AI144" t="s">
        <v>290</v>
      </c>
      <c r="AJ144" t="str">
        <f>Beneficiario!$F$23</f>
        <v>C</v>
      </c>
      <c r="AK144" s="74">
        <f>'Erogatori (pers.fisiche) pag 2'!L19</f>
        <v>0</v>
      </c>
      <c r="AM144" s="74">
        <f>'Erogatori (pers.fisiche) pag 2'!C19</f>
        <v>0</v>
      </c>
    </row>
    <row r="145" spans="1:39" x14ac:dyDescent="0.25">
      <c r="A145" s="75" t="s">
        <v>287</v>
      </c>
      <c r="B145">
        <v>42</v>
      </c>
      <c r="C145" t="str">
        <f>IF('Erogatori (pers.fisiche) pag 2'!B20=0, "", 'Erogatori (pers.fisiche) pag 2'!B20)</f>
        <v/>
      </c>
      <c r="J145" s="74">
        <f>'Erogatori (pers.fisiche) pag 2'!D20</f>
        <v>0</v>
      </c>
      <c r="K145" s="74">
        <f>'Erogatori (pers.fisiche) pag 2'!E20</f>
        <v>0</v>
      </c>
      <c r="L145" s="84">
        <f>'Erogatori (pers.fisiche) pag 2'!G20</f>
        <v>0</v>
      </c>
      <c r="M145" s="74">
        <f>'Erogatori (pers.fisiche) pag 2'!F20</f>
        <v>0</v>
      </c>
      <c r="N145" t="s">
        <v>37</v>
      </c>
      <c r="P145">
        <v>0</v>
      </c>
      <c r="Q145" s="80">
        <f>'Erogatori (pers.fisiche) pag 2'!H20</f>
        <v>0</v>
      </c>
      <c r="R145">
        <v>0</v>
      </c>
      <c r="S145" s="80">
        <f t="shared" si="4"/>
        <v>0</v>
      </c>
      <c r="T145">
        <v>0</v>
      </c>
      <c r="U145">
        <v>0</v>
      </c>
      <c r="V145">
        <v>3</v>
      </c>
      <c r="W145" s="74">
        <f>Beneficiario!$D$11</f>
        <v>0</v>
      </c>
      <c r="X145">
        <f>Beneficiario!$B$9</f>
        <v>0</v>
      </c>
      <c r="Y145">
        <f>Beneficiario!$C$10</f>
        <v>0</v>
      </c>
      <c r="Z145" s="74">
        <f>Beneficiario!$J$10</f>
        <v>0</v>
      </c>
      <c r="AA145" t="str">
        <f>Beneficiario!$H$10</f>
        <v>RM</v>
      </c>
      <c r="AB145" s="74">
        <f>Beneficiario!$G$11</f>
        <v>0</v>
      </c>
      <c r="AC145" t="str">
        <f>IF(Beneficiario!$B$12=0, "", Beneficiario!$B$12)</f>
        <v/>
      </c>
      <c r="AD145" t="str">
        <f>IF(Beneficiario!$F$12=0, "", Beneficiario!$F$12)</f>
        <v/>
      </c>
      <c r="AE145">
        <f>Beneficiario!$C$16</f>
        <v>0</v>
      </c>
      <c r="AF145">
        <f>Beneficiario!$C$17</f>
        <v>0</v>
      </c>
      <c r="AG145" s="74">
        <f>Beneficiario!$C$18</f>
        <v>0</v>
      </c>
      <c r="AH145">
        <f>Beneficiario!$C$19</f>
        <v>0</v>
      </c>
      <c r="AI145" t="s">
        <v>290</v>
      </c>
      <c r="AJ145" t="str">
        <f>Beneficiario!$F$23</f>
        <v>C</v>
      </c>
      <c r="AK145" s="74">
        <f>'Erogatori (pers.fisiche) pag 2'!L20</f>
        <v>0</v>
      </c>
      <c r="AM145" s="74">
        <f>'Erogatori (pers.fisiche) pag 2'!C20</f>
        <v>0</v>
      </c>
    </row>
    <row r="146" spans="1:39" x14ac:dyDescent="0.25">
      <c r="A146" s="75" t="s">
        <v>287</v>
      </c>
      <c r="B146">
        <v>43</v>
      </c>
      <c r="C146" t="str">
        <f>IF('Erogatori (pers.fisiche) pag 2'!B21=0, "", 'Erogatori (pers.fisiche) pag 2'!B21)</f>
        <v/>
      </c>
      <c r="J146" s="74">
        <f>'Erogatori (pers.fisiche) pag 2'!D21</f>
        <v>0</v>
      </c>
      <c r="K146" s="74">
        <f>'Erogatori (pers.fisiche) pag 2'!E21</f>
        <v>0</v>
      </c>
      <c r="L146" s="84">
        <f>'Erogatori (pers.fisiche) pag 2'!G21</f>
        <v>0</v>
      </c>
      <c r="M146" s="74">
        <f>'Erogatori (pers.fisiche) pag 2'!F21</f>
        <v>0</v>
      </c>
      <c r="N146" t="s">
        <v>37</v>
      </c>
      <c r="P146">
        <v>0</v>
      </c>
      <c r="Q146" s="80">
        <f>'Erogatori (pers.fisiche) pag 2'!H21</f>
        <v>0</v>
      </c>
      <c r="R146">
        <v>0</v>
      </c>
      <c r="S146" s="80">
        <f t="shared" si="4"/>
        <v>0</v>
      </c>
      <c r="T146">
        <v>0</v>
      </c>
      <c r="U146">
        <v>0</v>
      </c>
      <c r="V146">
        <v>3</v>
      </c>
      <c r="W146" s="74">
        <f>Beneficiario!$D$11</f>
        <v>0</v>
      </c>
      <c r="X146">
        <f>Beneficiario!$B$9</f>
        <v>0</v>
      </c>
      <c r="Y146">
        <f>Beneficiario!$C$10</f>
        <v>0</v>
      </c>
      <c r="Z146" s="74">
        <f>Beneficiario!$J$10</f>
        <v>0</v>
      </c>
      <c r="AA146" t="str">
        <f>Beneficiario!$H$10</f>
        <v>RM</v>
      </c>
      <c r="AB146" s="74">
        <f>Beneficiario!$G$11</f>
        <v>0</v>
      </c>
      <c r="AC146" t="str">
        <f>IF(Beneficiario!$B$12=0, "", Beneficiario!$B$12)</f>
        <v/>
      </c>
      <c r="AD146" t="str">
        <f>IF(Beneficiario!$F$12=0, "", Beneficiario!$F$12)</f>
        <v/>
      </c>
      <c r="AE146">
        <f>Beneficiario!$C$16</f>
        <v>0</v>
      </c>
      <c r="AF146">
        <f>Beneficiario!$C$17</f>
        <v>0</v>
      </c>
      <c r="AG146" s="74">
        <f>Beneficiario!$C$18</f>
        <v>0</v>
      </c>
      <c r="AH146">
        <f>Beneficiario!$C$19</f>
        <v>0</v>
      </c>
      <c r="AI146" t="s">
        <v>290</v>
      </c>
      <c r="AJ146" t="str">
        <f>Beneficiario!$F$23</f>
        <v>C</v>
      </c>
      <c r="AK146" s="74">
        <f>'Erogatori (pers.fisiche) pag 2'!L21</f>
        <v>0</v>
      </c>
      <c r="AM146" s="74">
        <f>'Erogatori (pers.fisiche) pag 2'!C21</f>
        <v>0</v>
      </c>
    </row>
    <row r="147" spans="1:39" x14ac:dyDescent="0.25">
      <c r="A147" s="75" t="s">
        <v>287</v>
      </c>
      <c r="B147">
        <v>44</v>
      </c>
      <c r="C147" t="str">
        <f>IF('Erogatori (pers.fisiche) pag 2'!B22=0, "", 'Erogatori (pers.fisiche) pag 2'!B22)</f>
        <v/>
      </c>
      <c r="J147" s="74">
        <f>'Erogatori (pers.fisiche) pag 2'!D22</f>
        <v>0</v>
      </c>
      <c r="K147" s="74">
        <f>'Erogatori (pers.fisiche) pag 2'!E22</f>
        <v>0</v>
      </c>
      <c r="L147" s="84">
        <f>'Erogatori (pers.fisiche) pag 2'!G22</f>
        <v>0</v>
      </c>
      <c r="M147" s="74">
        <f>'Erogatori (pers.fisiche) pag 2'!F22</f>
        <v>0</v>
      </c>
      <c r="N147" t="s">
        <v>37</v>
      </c>
      <c r="P147">
        <v>0</v>
      </c>
      <c r="Q147" s="80">
        <f>'Erogatori (pers.fisiche) pag 2'!H22</f>
        <v>0</v>
      </c>
      <c r="R147">
        <v>0</v>
      </c>
      <c r="S147" s="80">
        <f t="shared" si="4"/>
        <v>0</v>
      </c>
      <c r="T147">
        <v>0</v>
      </c>
      <c r="U147">
        <v>0</v>
      </c>
      <c r="V147">
        <v>3</v>
      </c>
      <c r="W147" s="74">
        <f>Beneficiario!$D$11</f>
        <v>0</v>
      </c>
      <c r="X147">
        <f>Beneficiario!$B$9</f>
        <v>0</v>
      </c>
      <c r="Y147">
        <f>Beneficiario!$C$10</f>
        <v>0</v>
      </c>
      <c r="Z147" s="74">
        <f>Beneficiario!$J$10</f>
        <v>0</v>
      </c>
      <c r="AA147" t="str">
        <f>Beneficiario!$H$10</f>
        <v>RM</v>
      </c>
      <c r="AB147" s="74">
        <f>Beneficiario!$G$11</f>
        <v>0</v>
      </c>
      <c r="AC147" t="str">
        <f>IF(Beneficiario!$B$12=0, "", Beneficiario!$B$12)</f>
        <v/>
      </c>
      <c r="AD147" t="str">
        <f>IF(Beneficiario!$F$12=0, "", Beneficiario!$F$12)</f>
        <v/>
      </c>
      <c r="AE147">
        <f>Beneficiario!$C$16</f>
        <v>0</v>
      </c>
      <c r="AF147">
        <f>Beneficiario!$C$17</f>
        <v>0</v>
      </c>
      <c r="AG147" s="74">
        <f>Beneficiario!$C$18</f>
        <v>0</v>
      </c>
      <c r="AH147">
        <f>Beneficiario!$C$19</f>
        <v>0</v>
      </c>
      <c r="AI147" t="s">
        <v>290</v>
      </c>
      <c r="AJ147" t="str">
        <f>Beneficiario!$F$23</f>
        <v>C</v>
      </c>
      <c r="AK147" s="74">
        <f>'Erogatori (pers.fisiche) pag 2'!L22</f>
        <v>0</v>
      </c>
      <c r="AM147" s="74">
        <f>'Erogatori (pers.fisiche) pag 2'!C22</f>
        <v>0</v>
      </c>
    </row>
    <row r="148" spans="1:39" x14ac:dyDescent="0.25">
      <c r="A148" s="75" t="s">
        <v>287</v>
      </c>
      <c r="B148">
        <v>45</v>
      </c>
      <c r="C148" t="str">
        <f>IF('Erogatori (pers.fisiche) pag 2'!B23=0, "", 'Erogatori (pers.fisiche) pag 2'!B23)</f>
        <v/>
      </c>
      <c r="J148" s="74">
        <f>'Erogatori (pers.fisiche) pag 2'!D23</f>
        <v>0</v>
      </c>
      <c r="K148" s="74">
        <f>'Erogatori (pers.fisiche) pag 2'!E23</f>
        <v>0</v>
      </c>
      <c r="L148" s="84">
        <f>'Erogatori (pers.fisiche) pag 2'!G23</f>
        <v>0</v>
      </c>
      <c r="M148" s="74">
        <f>'Erogatori (pers.fisiche) pag 2'!F23</f>
        <v>0</v>
      </c>
      <c r="N148" t="s">
        <v>37</v>
      </c>
      <c r="P148">
        <v>0</v>
      </c>
      <c r="Q148" s="80">
        <f>'Erogatori (pers.fisiche) pag 2'!H23</f>
        <v>0</v>
      </c>
      <c r="R148">
        <v>0</v>
      </c>
      <c r="S148" s="80">
        <f t="shared" si="4"/>
        <v>0</v>
      </c>
      <c r="T148">
        <v>0</v>
      </c>
      <c r="U148">
        <v>0</v>
      </c>
      <c r="V148">
        <v>3</v>
      </c>
      <c r="W148" s="74">
        <f>Beneficiario!$D$11</f>
        <v>0</v>
      </c>
      <c r="X148">
        <f>Beneficiario!$B$9</f>
        <v>0</v>
      </c>
      <c r="Y148">
        <f>Beneficiario!$C$10</f>
        <v>0</v>
      </c>
      <c r="Z148" s="74">
        <f>Beneficiario!$J$10</f>
        <v>0</v>
      </c>
      <c r="AA148" t="str">
        <f>Beneficiario!$H$10</f>
        <v>RM</v>
      </c>
      <c r="AB148" s="74">
        <f>Beneficiario!$G$11</f>
        <v>0</v>
      </c>
      <c r="AC148" t="str">
        <f>IF(Beneficiario!$B$12=0, "", Beneficiario!$B$12)</f>
        <v/>
      </c>
      <c r="AD148" t="str">
        <f>IF(Beneficiario!$F$12=0, "", Beneficiario!$F$12)</f>
        <v/>
      </c>
      <c r="AE148">
        <f>Beneficiario!$C$16</f>
        <v>0</v>
      </c>
      <c r="AF148">
        <f>Beneficiario!$C$17</f>
        <v>0</v>
      </c>
      <c r="AG148" s="74">
        <f>Beneficiario!$C$18</f>
        <v>0</v>
      </c>
      <c r="AH148">
        <f>Beneficiario!$C$19</f>
        <v>0</v>
      </c>
      <c r="AI148" t="s">
        <v>290</v>
      </c>
      <c r="AJ148" t="str">
        <f>Beneficiario!$F$23</f>
        <v>C</v>
      </c>
      <c r="AK148" s="74">
        <f>'Erogatori (pers.fisiche) pag 2'!L23</f>
        <v>0</v>
      </c>
      <c r="AM148" s="74">
        <f>'Erogatori (pers.fisiche) pag 2'!C23</f>
        <v>0</v>
      </c>
    </row>
    <row r="149" spans="1:39" x14ac:dyDescent="0.25">
      <c r="A149" s="75" t="s">
        <v>287</v>
      </c>
      <c r="B149">
        <v>46</v>
      </c>
      <c r="C149" t="str">
        <f>IF('Erogatori (pers.fisiche) pag 2'!B24=0, "", 'Erogatori (pers.fisiche) pag 2'!B24)</f>
        <v/>
      </c>
      <c r="J149" s="74">
        <f>'Erogatori (pers.fisiche) pag 2'!D24</f>
        <v>0</v>
      </c>
      <c r="K149" s="74">
        <f>'Erogatori (pers.fisiche) pag 2'!E24</f>
        <v>0</v>
      </c>
      <c r="L149" s="84">
        <f>'Erogatori (pers.fisiche) pag 2'!G24</f>
        <v>0</v>
      </c>
      <c r="M149" s="74">
        <f>'Erogatori (pers.fisiche) pag 2'!F24</f>
        <v>0</v>
      </c>
      <c r="N149" t="s">
        <v>37</v>
      </c>
      <c r="P149">
        <v>0</v>
      </c>
      <c r="Q149" s="80">
        <f>'Erogatori (pers.fisiche) pag 2'!H24</f>
        <v>0</v>
      </c>
      <c r="R149">
        <v>0</v>
      </c>
      <c r="S149" s="80">
        <f t="shared" si="4"/>
        <v>0</v>
      </c>
      <c r="T149">
        <v>0</v>
      </c>
      <c r="U149">
        <v>0</v>
      </c>
      <c r="V149">
        <v>3</v>
      </c>
      <c r="W149" s="74">
        <f>Beneficiario!$D$11</f>
        <v>0</v>
      </c>
      <c r="X149">
        <f>Beneficiario!$B$9</f>
        <v>0</v>
      </c>
      <c r="Y149">
        <f>Beneficiario!$C$10</f>
        <v>0</v>
      </c>
      <c r="Z149" s="74">
        <f>Beneficiario!$J$10</f>
        <v>0</v>
      </c>
      <c r="AA149" t="str">
        <f>Beneficiario!$H$10</f>
        <v>RM</v>
      </c>
      <c r="AB149" s="74">
        <f>Beneficiario!$G$11</f>
        <v>0</v>
      </c>
      <c r="AC149" t="str">
        <f>IF(Beneficiario!$B$12=0, "", Beneficiario!$B$12)</f>
        <v/>
      </c>
      <c r="AD149" t="str">
        <f>IF(Beneficiario!$F$12=0, "", Beneficiario!$F$12)</f>
        <v/>
      </c>
      <c r="AE149">
        <f>Beneficiario!$C$16</f>
        <v>0</v>
      </c>
      <c r="AF149">
        <f>Beneficiario!$C$17</f>
        <v>0</v>
      </c>
      <c r="AG149" s="74">
        <f>Beneficiario!$C$18</f>
        <v>0</v>
      </c>
      <c r="AH149">
        <f>Beneficiario!$C$19</f>
        <v>0</v>
      </c>
      <c r="AI149" t="s">
        <v>290</v>
      </c>
      <c r="AJ149" t="str">
        <f>Beneficiario!$F$23</f>
        <v>C</v>
      </c>
      <c r="AK149" s="74">
        <f>'Erogatori (pers.fisiche) pag 2'!L24</f>
        <v>0</v>
      </c>
      <c r="AM149" s="74">
        <f>'Erogatori (pers.fisiche) pag 2'!C24</f>
        <v>0</v>
      </c>
    </row>
    <row r="150" spans="1:39" x14ac:dyDescent="0.25">
      <c r="A150" s="75" t="s">
        <v>287</v>
      </c>
      <c r="B150">
        <v>47</v>
      </c>
      <c r="C150" t="str">
        <f>IF('Erogatori (pers.fisiche) pag 2'!B25=0, "", 'Erogatori (pers.fisiche) pag 2'!B25)</f>
        <v/>
      </c>
      <c r="J150" s="74">
        <f>'Erogatori (pers.fisiche) pag 2'!D25</f>
        <v>0</v>
      </c>
      <c r="K150" s="74">
        <f>'Erogatori (pers.fisiche) pag 2'!E25</f>
        <v>0</v>
      </c>
      <c r="L150" s="84">
        <f>'Erogatori (pers.fisiche) pag 2'!G25</f>
        <v>0</v>
      </c>
      <c r="M150" s="74">
        <f>'Erogatori (pers.fisiche) pag 2'!F25</f>
        <v>0</v>
      </c>
      <c r="N150" t="s">
        <v>37</v>
      </c>
      <c r="P150">
        <v>0</v>
      </c>
      <c r="Q150" s="80">
        <f>'Erogatori (pers.fisiche) pag 2'!H25</f>
        <v>0</v>
      </c>
      <c r="R150">
        <v>0</v>
      </c>
      <c r="S150" s="80">
        <f t="shared" si="4"/>
        <v>0</v>
      </c>
      <c r="T150">
        <v>0</v>
      </c>
      <c r="U150">
        <v>0</v>
      </c>
      <c r="V150">
        <v>3</v>
      </c>
      <c r="W150" s="74">
        <f>Beneficiario!$D$11</f>
        <v>0</v>
      </c>
      <c r="X150">
        <f>Beneficiario!$B$9</f>
        <v>0</v>
      </c>
      <c r="Y150">
        <f>Beneficiario!$C$10</f>
        <v>0</v>
      </c>
      <c r="Z150" s="74">
        <f>Beneficiario!$J$10</f>
        <v>0</v>
      </c>
      <c r="AA150" t="str">
        <f>Beneficiario!$H$10</f>
        <v>RM</v>
      </c>
      <c r="AB150" s="74">
        <f>Beneficiario!$G$11</f>
        <v>0</v>
      </c>
      <c r="AC150" t="str">
        <f>IF(Beneficiario!$B$12=0, "", Beneficiario!$B$12)</f>
        <v/>
      </c>
      <c r="AD150" t="str">
        <f>IF(Beneficiario!$F$12=0, "", Beneficiario!$F$12)</f>
        <v/>
      </c>
      <c r="AE150">
        <f>Beneficiario!$C$16</f>
        <v>0</v>
      </c>
      <c r="AF150">
        <f>Beneficiario!$C$17</f>
        <v>0</v>
      </c>
      <c r="AG150" s="74">
        <f>Beneficiario!$C$18</f>
        <v>0</v>
      </c>
      <c r="AH150">
        <f>Beneficiario!$C$19</f>
        <v>0</v>
      </c>
      <c r="AI150" t="s">
        <v>290</v>
      </c>
      <c r="AJ150" t="str">
        <f>Beneficiario!$F$23</f>
        <v>C</v>
      </c>
      <c r="AK150" s="74">
        <f>'Erogatori (pers.fisiche) pag 2'!L25</f>
        <v>0</v>
      </c>
      <c r="AM150" s="74">
        <f>'Erogatori (pers.fisiche) pag 2'!C25</f>
        <v>0</v>
      </c>
    </row>
    <row r="151" spans="1:39" x14ac:dyDescent="0.25">
      <c r="A151" s="75" t="s">
        <v>287</v>
      </c>
      <c r="B151">
        <v>48</v>
      </c>
      <c r="C151" t="str">
        <f>IF('Erogatori (pers.fisiche) pag 2'!B26=0, "", 'Erogatori (pers.fisiche) pag 2'!B26)</f>
        <v/>
      </c>
      <c r="J151" s="74">
        <f>'Erogatori (pers.fisiche) pag 2'!D26</f>
        <v>0</v>
      </c>
      <c r="K151" s="74">
        <f>'Erogatori (pers.fisiche) pag 2'!E26</f>
        <v>0</v>
      </c>
      <c r="L151" s="84">
        <f>'Erogatori (pers.fisiche) pag 2'!G26</f>
        <v>0</v>
      </c>
      <c r="M151" s="74">
        <f>'Erogatori (pers.fisiche) pag 2'!F26</f>
        <v>0</v>
      </c>
      <c r="N151" t="s">
        <v>37</v>
      </c>
      <c r="P151">
        <v>0</v>
      </c>
      <c r="Q151" s="80">
        <f>'Erogatori (pers.fisiche) pag 2'!H26</f>
        <v>0</v>
      </c>
      <c r="R151">
        <v>0</v>
      </c>
      <c r="S151" s="80">
        <f t="shared" si="4"/>
        <v>0</v>
      </c>
      <c r="T151">
        <v>0</v>
      </c>
      <c r="U151">
        <v>0</v>
      </c>
      <c r="V151">
        <v>3</v>
      </c>
      <c r="W151" s="74">
        <f>Beneficiario!$D$11</f>
        <v>0</v>
      </c>
      <c r="X151">
        <f>Beneficiario!$B$9</f>
        <v>0</v>
      </c>
      <c r="Y151">
        <f>Beneficiario!$C$10</f>
        <v>0</v>
      </c>
      <c r="Z151" s="74">
        <f>Beneficiario!$J$10</f>
        <v>0</v>
      </c>
      <c r="AA151" t="str">
        <f>Beneficiario!$H$10</f>
        <v>RM</v>
      </c>
      <c r="AB151" s="74">
        <f>Beneficiario!$G$11</f>
        <v>0</v>
      </c>
      <c r="AC151" t="str">
        <f>IF(Beneficiario!$B$12=0, "", Beneficiario!$B$12)</f>
        <v/>
      </c>
      <c r="AD151" t="str">
        <f>IF(Beneficiario!$F$12=0, "", Beneficiario!$F$12)</f>
        <v/>
      </c>
      <c r="AE151">
        <f>Beneficiario!$C$16</f>
        <v>0</v>
      </c>
      <c r="AF151">
        <f>Beneficiario!$C$17</f>
        <v>0</v>
      </c>
      <c r="AG151" s="74">
        <f>Beneficiario!$C$18</f>
        <v>0</v>
      </c>
      <c r="AH151">
        <f>Beneficiario!$C$19</f>
        <v>0</v>
      </c>
      <c r="AI151" t="s">
        <v>290</v>
      </c>
      <c r="AJ151" t="str">
        <f>Beneficiario!$F$23</f>
        <v>C</v>
      </c>
      <c r="AK151" s="74">
        <f>'Erogatori (pers.fisiche) pag 2'!L26</f>
        <v>0</v>
      </c>
      <c r="AM151" s="74">
        <f>'Erogatori (pers.fisiche) pag 2'!C26</f>
        <v>0</v>
      </c>
    </row>
    <row r="152" spans="1:39" x14ac:dyDescent="0.25">
      <c r="A152" s="75" t="s">
        <v>287</v>
      </c>
      <c r="B152">
        <v>49</v>
      </c>
      <c r="C152" t="str">
        <f>IF('Erogatori (pers.fisiche) pag 2'!B27=0, "", 'Erogatori (pers.fisiche) pag 2'!B27)</f>
        <v/>
      </c>
      <c r="J152" s="74">
        <f>'Erogatori (pers.fisiche) pag 2'!D27</f>
        <v>0</v>
      </c>
      <c r="K152" s="74">
        <f>'Erogatori (pers.fisiche) pag 2'!E27</f>
        <v>0</v>
      </c>
      <c r="L152" s="84">
        <f>'Erogatori (pers.fisiche) pag 2'!G27</f>
        <v>0</v>
      </c>
      <c r="M152" s="74">
        <f>'Erogatori (pers.fisiche) pag 2'!F27</f>
        <v>0</v>
      </c>
      <c r="N152" t="s">
        <v>37</v>
      </c>
      <c r="P152">
        <v>0</v>
      </c>
      <c r="Q152" s="80">
        <f>'Erogatori (pers.fisiche) pag 2'!H27</f>
        <v>0</v>
      </c>
      <c r="R152">
        <v>0</v>
      </c>
      <c r="S152" s="80">
        <f t="shared" si="4"/>
        <v>0</v>
      </c>
      <c r="T152">
        <v>0</v>
      </c>
      <c r="U152">
        <v>0</v>
      </c>
      <c r="V152">
        <v>3</v>
      </c>
      <c r="W152" s="74">
        <f>Beneficiario!$D$11</f>
        <v>0</v>
      </c>
      <c r="X152">
        <f>Beneficiario!$B$9</f>
        <v>0</v>
      </c>
      <c r="Y152">
        <f>Beneficiario!$C$10</f>
        <v>0</v>
      </c>
      <c r="Z152" s="74">
        <f>Beneficiario!$J$10</f>
        <v>0</v>
      </c>
      <c r="AA152" t="str">
        <f>Beneficiario!$H$10</f>
        <v>RM</v>
      </c>
      <c r="AB152" s="74">
        <f>Beneficiario!$G$11</f>
        <v>0</v>
      </c>
      <c r="AC152" t="str">
        <f>IF(Beneficiario!$B$12=0, "", Beneficiario!$B$12)</f>
        <v/>
      </c>
      <c r="AD152" t="str">
        <f>IF(Beneficiario!$F$12=0, "", Beneficiario!$F$12)</f>
        <v/>
      </c>
      <c r="AE152">
        <f>Beneficiario!$C$16</f>
        <v>0</v>
      </c>
      <c r="AF152">
        <f>Beneficiario!$C$17</f>
        <v>0</v>
      </c>
      <c r="AG152" s="74">
        <f>Beneficiario!$C$18</f>
        <v>0</v>
      </c>
      <c r="AH152">
        <f>Beneficiario!$C$19</f>
        <v>0</v>
      </c>
      <c r="AI152" t="s">
        <v>290</v>
      </c>
      <c r="AJ152" t="str">
        <f>Beneficiario!$F$23</f>
        <v>C</v>
      </c>
      <c r="AK152" s="74">
        <f>'Erogatori (pers.fisiche) pag 2'!L27</f>
        <v>0</v>
      </c>
      <c r="AM152" s="74">
        <f>'Erogatori (pers.fisiche) pag 2'!C27</f>
        <v>0</v>
      </c>
    </row>
    <row r="153" spans="1:39" x14ac:dyDescent="0.25">
      <c r="A153" s="75" t="s">
        <v>287</v>
      </c>
      <c r="B153">
        <v>50</v>
      </c>
      <c r="C153" t="str">
        <f>IF('Erogatori (pers.fisiche) pag 2'!B28=0, "", 'Erogatori (pers.fisiche) pag 2'!B28)</f>
        <v/>
      </c>
      <c r="J153" s="74">
        <f>'Erogatori (pers.fisiche) pag 2'!D28</f>
        <v>0</v>
      </c>
      <c r="K153" s="74">
        <f>'Erogatori (pers.fisiche) pag 2'!E28</f>
        <v>0</v>
      </c>
      <c r="L153" s="84">
        <f>'Erogatori (pers.fisiche) pag 2'!G28</f>
        <v>0</v>
      </c>
      <c r="M153" s="74">
        <f>'Erogatori (pers.fisiche) pag 2'!F28</f>
        <v>0</v>
      </c>
      <c r="N153" t="s">
        <v>37</v>
      </c>
      <c r="P153">
        <v>0</v>
      </c>
      <c r="Q153" s="80">
        <f>'Erogatori (pers.fisiche) pag 2'!H28</f>
        <v>0</v>
      </c>
      <c r="R153">
        <v>0</v>
      </c>
      <c r="S153" s="80">
        <f t="shared" si="4"/>
        <v>0</v>
      </c>
      <c r="T153">
        <v>0</v>
      </c>
      <c r="U153">
        <v>0</v>
      </c>
      <c r="V153">
        <v>3</v>
      </c>
      <c r="W153" s="74">
        <f>Beneficiario!$D$11</f>
        <v>0</v>
      </c>
      <c r="X153">
        <f>Beneficiario!$B$9</f>
        <v>0</v>
      </c>
      <c r="Y153">
        <f>Beneficiario!$C$10</f>
        <v>0</v>
      </c>
      <c r="Z153" s="74">
        <f>Beneficiario!$J$10</f>
        <v>0</v>
      </c>
      <c r="AA153" t="str">
        <f>Beneficiario!$H$10</f>
        <v>RM</v>
      </c>
      <c r="AB153" s="74">
        <f>Beneficiario!$G$11</f>
        <v>0</v>
      </c>
      <c r="AC153" t="str">
        <f>IF(Beneficiario!$B$12=0, "", Beneficiario!$B$12)</f>
        <v/>
      </c>
      <c r="AD153" t="str">
        <f>IF(Beneficiario!$F$12=0, "", Beneficiario!$F$12)</f>
        <v/>
      </c>
      <c r="AE153">
        <f>Beneficiario!$C$16</f>
        <v>0</v>
      </c>
      <c r="AF153">
        <f>Beneficiario!$C$17</f>
        <v>0</v>
      </c>
      <c r="AG153" s="74">
        <f>Beneficiario!$C$18</f>
        <v>0</v>
      </c>
      <c r="AH153">
        <f>Beneficiario!$C$19</f>
        <v>0</v>
      </c>
      <c r="AI153" t="s">
        <v>290</v>
      </c>
      <c r="AJ153" t="str">
        <f>Beneficiario!$F$23</f>
        <v>C</v>
      </c>
      <c r="AK153" s="74">
        <f>'Erogatori (pers.fisiche) pag 2'!L28</f>
        <v>0</v>
      </c>
      <c r="AM153" s="74">
        <f>'Erogatori (pers.fisiche) pag 2'!C28</f>
        <v>0</v>
      </c>
    </row>
  </sheetData>
  <sheetProtection password="C581" sheet="1"/>
  <mergeCells count="1">
    <mergeCell ref="A1:AM1"/>
  </mergeCells>
  <phoneticPr fontId="8" type="noConversion"/>
  <conditionalFormatting sqref="A1:I2">
    <cfRule type="cellIs" dxfId="0" priority="1" stopIfTrue="1" operator="greaterThan">
      <formula>""""""</formula>
    </cfRule>
  </conditionalFormatting>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G13"/>
  <sheetViews>
    <sheetView zoomScale="130" zoomScaleNormal="130" workbookViewId="0">
      <selection sqref="A1:B1"/>
    </sheetView>
  </sheetViews>
  <sheetFormatPr defaultRowHeight="13.2" x14ac:dyDescent="0.25"/>
  <cols>
    <col min="1" max="1" width="31.5546875" customWidth="1"/>
    <col min="2" max="2" width="92.109375" customWidth="1"/>
    <col min="3" max="3" width="16.33203125" customWidth="1"/>
    <col min="5" max="5" width="25.88671875" hidden="1" customWidth="1"/>
    <col min="6" max="6" width="13.5546875" hidden="1" customWidth="1"/>
    <col min="7" max="7" width="0" hidden="1" customWidth="1"/>
  </cols>
  <sheetData>
    <row r="1" spans="1:7" ht="36" customHeight="1" thickBot="1" x14ac:dyDescent="0.3">
      <c r="A1" s="110" t="s">
        <v>303</v>
      </c>
      <c r="B1" s="110"/>
    </row>
    <row r="2" spans="1:7" ht="16.2" thickBot="1" x14ac:dyDescent="0.35">
      <c r="A2" s="63" t="s">
        <v>220</v>
      </c>
      <c r="B2" s="64" t="s">
        <v>221</v>
      </c>
    </row>
    <row r="3" spans="1:7" ht="15" x14ac:dyDescent="0.25">
      <c r="A3" s="60" t="s">
        <v>222</v>
      </c>
      <c r="B3" s="61" t="str">
        <f>Beneficiario!AA14</f>
        <v>Sezione incompleta</v>
      </c>
      <c r="E3" t="b">
        <f>IF(MID(B3,1,18)="Sezione incompleta",TRUE,FALSE)</f>
        <v>1</v>
      </c>
      <c r="G3" t="b">
        <f>IF(B3="Sezione compilata correttamente",TRUE,FALSE)</f>
        <v>0</v>
      </c>
    </row>
    <row r="4" spans="1:7" ht="15" x14ac:dyDescent="0.25">
      <c r="A4" s="56" t="s">
        <v>217</v>
      </c>
      <c r="B4" s="57" t="str">
        <f>Beneficiario!AA5</f>
        <v>Sezione vuota</v>
      </c>
      <c r="E4" t="b">
        <f t="shared" ref="E4:E9" si="0">IF(MID(B4,1,18)="Sezione incompleta",TRUE,FALSE)</f>
        <v>0</v>
      </c>
      <c r="G4" t="b">
        <f t="shared" ref="G4:G9" si="1">IF(B4="Sezione compilata correttamente",TRUE,FALSE)</f>
        <v>0</v>
      </c>
    </row>
    <row r="5" spans="1:7" ht="15" x14ac:dyDescent="0.25">
      <c r="A5" s="56" t="s">
        <v>218</v>
      </c>
      <c r="B5" s="57" t="str">
        <f>Beneficiario!AA6</f>
        <v>Sezione vuota</v>
      </c>
      <c r="E5" t="b">
        <f t="shared" si="0"/>
        <v>0</v>
      </c>
      <c r="G5" t="b">
        <f t="shared" si="1"/>
        <v>0</v>
      </c>
    </row>
    <row r="6" spans="1:7" ht="15" x14ac:dyDescent="0.25">
      <c r="A6" s="56" t="s">
        <v>219</v>
      </c>
      <c r="B6" s="57" t="str">
        <f>Beneficiario!AA7</f>
        <v>Sezione vuota</v>
      </c>
      <c r="E6" t="b">
        <f t="shared" si="0"/>
        <v>0</v>
      </c>
      <c r="G6" t="b">
        <f t="shared" si="1"/>
        <v>0</v>
      </c>
    </row>
    <row r="7" spans="1:7" ht="15" x14ac:dyDescent="0.25">
      <c r="A7" s="56" t="s">
        <v>229</v>
      </c>
      <c r="B7" s="57" t="str">
        <f>Beneficiario!AA8</f>
        <v>Sezione vuota</v>
      </c>
      <c r="E7" t="b">
        <f t="shared" si="0"/>
        <v>0</v>
      </c>
      <c r="G7" t="b">
        <f t="shared" si="1"/>
        <v>0</v>
      </c>
    </row>
    <row r="8" spans="1:7" ht="15" x14ac:dyDescent="0.25">
      <c r="A8" s="56" t="s">
        <v>196</v>
      </c>
      <c r="B8" s="57" t="str">
        <f>Beneficiario!AA9</f>
        <v>Sezione vuota</v>
      </c>
      <c r="E8" t="b">
        <f t="shared" si="0"/>
        <v>0</v>
      </c>
      <c r="G8" t="b">
        <f t="shared" si="1"/>
        <v>0</v>
      </c>
    </row>
    <row r="9" spans="1:7" ht="15.6" thickBot="1" x14ac:dyDescent="0.3">
      <c r="A9" s="58" t="s">
        <v>197</v>
      </c>
      <c r="B9" s="59" t="str">
        <f>Beneficiario!AA10</f>
        <v>Sezione vuota</v>
      </c>
      <c r="E9" t="b">
        <f t="shared" si="0"/>
        <v>0</v>
      </c>
      <c r="G9" t="b">
        <f t="shared" si="1"/>
        <v>0</v>
      </c>
    </row>
    <row r="10" spans="1:7" ht="15.6" thickBot="1" x14ac:dyDescent="0.3">
      <c r="A10" s="55"/>
      <c r="B10" s="55"/>
      <c r="E10" s="7" t="s">
        <v>227</v>
      </c>
      <c r="F10" s="7" t="s">
        <v>209</v>
      </c>
      <c r="G10" s="7" t="s">
        <v>228</v>
      </c>
    </row>
    <row r="11" spans="1:7" ht="35.25" customHeight="1" thickBot="1" x14ac:dyDescent="0.35">
      <c r="A11" s="62" t="s">
        <v>225</v>
      </c>
      <c r="B11" s="85" t="str">
        <f>IF(F11,"Modello interamente da compilare",IF(E11,"Modello con sezioni contenenti errori: non inviabile!",IF(G11,"Modello compilato correttamente!Si può procedere all'invio!","Modello incompleto: occore compilare almeno la sezione beneficiario e una delle sezioni erogatori: non inviabile!")))</f>
        <v>Modello con sezioni contenenti errori: non inviabile!</v>
      </c>
      <c r="E11" s="7" t="b">
        <f>OR(E3:E9)</f>
        <v>1</v>
      </c>
      <c r="F11" t="b">
        <f>AND(B3=F13, B4=F13,B5=F13,B6=F13,B7=F13,B8=F13,B9=F13)</f>
        <v>0</v>
      </c>
      <c r="G11" t="b">
        <f>AND(G3,OR(G4:G9))</f>
        <v>0</v>
      </c>
    </row>
    <row r="13" spans="1:7" x14ac:dyDescent="0.25">
      <c r="F13" s="7" t="s">
        <v>226</v>
      </c>
    </row>
  </sheetData>
  <sheetProtection algorithmName="SHA-512" hashValue="nNbxBVNLWSc/thwN2OtaZwfKFdA+gzTV01yR7h2TLtugNePmvD7EkPlF85l4K2rAu0n6aGC3uNiWTgo37M5sEw==" saltValue="V7rVkwSgrtGl4hGo2bPqng==" spinCount="100000" sheet="1" objects="1" scenarios="1" selectLockedCells="1" selectUnlockedCells="1"/>
  <mergeCells count="1">
    <mergeCell ref="A1:B1"/>
  </mergeCells>
  <phoneticPr fontId="8" type="noConversion"/>
  <pageMargins left="0.51181102362204722" right="0.51181102362204722" top="0.74803149606299213" bottom="0.74803149606299213"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AE115"/>
  <sheetViews>
    <sheetView topLeftCell="A2" zoomScale="130" zoomScaleNormal="130" workbookViewId="0">
      <selection activeCell="E27" sqref="E27:J27"/>
    </sheetView>
  </sheetViews>
  <sheetFormatPr defaultRowHeight="13.2" x14ac:dyDescent="0.25"/>
  <cols>
    <col min="1" max="10" width="12.88671875" customWidth="1"/>
    <col min="11" max="11" width="10" hidden="1" customWidth="1"/>
    <col min="12" max="20" width="9.109375" hidden="1" customWidth="1"/>
    <col min="21" max="24" width="7.109375" hidden="1" customWidth="1"/>
    <col min="25" max="25" width="8.33203125" hidden="1" customWidth="1"/>
    <col min="26" max="26" width="22.5546875" hidden="1" customWidth="1"/>
    <col min="27" max="27" width="64.5546875" hidden="1" customWidth="1"/>
    <col min="28" max="28" width="12.88671875" hidden="1" customWidth="1"/>
    <col min="29" max="29" width="6.33203125" hidden="1" customWidth="1"/>
    <col min="30" max="30" width="9.6640625" hidden="1" customWidth="1"/>
    <col min="31" max="31" width="6.5546875" hidden="1" customWidth="1"/>
    <col min="32" max="32" width="16" customWidth="1"/>
    <col min="33" max="35" width="9.109375" customWidth="1"/>
  </cols>
  <sheetData>
    <row r="1" spans="1:31" ht="42" customHeight="1" x14ac:dyDescent="0.25">
      <c r="A1" s="116" t="str">
        <f>IF(AND($K$7,AE12),"AL MINISTERO DELLA CULTURA
Direzione Generale bilancio
Servizio II – U.O. Erogazioni liberali - Via del Collegio romano, 27   00186 Roma","")</f>
        <v/>
      </c>
      <c r="B1" s="116"/>
      <c r="C1" s="116"/>
      <c r="D1" s="116"/>
      <c r="E1" s="116"/>
      <c r="F1" s="116"/>
      <c r="G1" s="116"/>
      <c r="H1" s="116"/>
      <c r="I1" s="116"/>
      <c r="J1" s="116"/>
    </row>
    <row r="2" spans="1:31" ht="3" customHeight="1" x14ac:dyDescent="0.25">
      <c r="A2" s="112"/>
      <c r="B2" s="112"/>
      <c r="C2" s="112"/>
      <c r="D2" s="112"/>
      <c r="E2" s="112"/>
      <c r="F2" s="112"/>
      <c r="G2" s="112"/>
      <c r="H2" s="112"/>
      <c r="I2" s="112"/>
      <c r="J2" s="112"/>
    </row>
    <row r="3" spans="1:31" ht="15" x14ac:dyDescent="0.25">
      <c r="A3" s="117" t="str">
        <f>IF(AND($K$7,AE12),"MODELLO PER I SOGGETTI BENEFICIARI DI EROGAZIONI LIBERALI NEL 2020",IF($L$7,"MODELLO NON COMPILATO PER I SOGGETTI BENEFICIARI DI EROGAZIONI LIBERALI NEL 2020",IF($K$7=FALSE,"Questa sezione del modello è incompleta o contiene dati erronei. Completare oppure ricontrollare e correggere!","La sezione beneficiario è ben compilata, ma le sez.degli erogatori sono vuote o contengono errori . Vedi sotto")))</f>
        <v>Questa sezione del modello è incompleta o contiene dati erronei. Completare oppure ricontrollare e correggere!</v>
      </c>
      <c r="B3" s="117"/>
      <c r="C3" s="117"/>
      <c r="D3" s="117"/>
      <c r="E3" s="117"/>
      <c r="F3" s="117"/>
      <c r="G3" s="117"/>
      <c r="H3" s="117"/>
      <c r="I3" s="117"/>
      <c r="J3" s="117"/>
      <c r="Z3" s="7" t="s">
        <v>211</v>
      </c>
      <c r="AA3" s="7" t="s">
        <v>215</v>
      </c>
      <c r="AB3" s="7" t="s">
        <v>195</v>
      </c>
      <c r="AC3" s="7" t="s">
        <v>209</v>
      </c>
      <c r="AD3" s="7" t="s">
        <v>210</v>
      </c>
    </row>
    <row r="4" spans="1:31" ht="13.5" customHeight="1" x14ac:dyDescent="0.25">
      <c r="A4" s="112"/>
      <c r="B4" s="112"/>
      <c r="C4" s="112"/>
      <c r="D4" s="112"/>
      <c r="E4" s="112"/>
      <c r="F4" s="112"/>
      <c r="G4" s="112"/>
      <c r="H4" s="112"/>
      <c r="I4" s="112"/>
      <c r="J4" s="112"/>
    </row>
    <row r="5" spans="1:31" ht="0.75" customHeight="1" x14ac:dyDescent="0.25">
      <c r="A5" s="23" t="str">
        <f>IF(AND($K$7,AE12),"Oggetto:","")</f>
        <v/>
      </c>
      <c r="B5" s="111" t="str">
        <f>IF(AND($K$7,AE12),"Comunicazione ai sensi dell’art. 5 del D.M. 03/10/2002, pubblicato nella G.U. 15/11/2002 N. 268 e modificato dall’art. 5.1 del D.M. 19/11/2010, in attuazione" &amp; " dell’art. 38 legge 21/11/2000 n. 342 (art. 100, comma 2, lettera m) del T.U.I.R.) da parte dei SOGGETTI BENEFICIARI di erogazioni liberali nell'anno 2013.",IF(AE12=FALSE,AA12,""))</f>
        <v>Non è stata compilata nessuna delle sezioni dedicate agli erogatori!</v>
      </c>
      <c r="C5" s="111"/>
      <c r="D5" s="111"/>
      <c r="E5" s="111"/>
      <c r="F5" s="111"/>
      <c r="G5" s="111"/>
      <c r="H5" s="111"/>
      <c r="I5" s="111"/>
      <c r="J5" s="111"/>
      <c r="P5" s="11" t="s">
        <v>154</v>
      </c>
      <c r="R5" s="3" t="s">
        <v>8</v>
      </c>
      <c r="S5" s="4" t="s">
        <v>12</v>
      </c>
      <c r="U5" s="7" t="s">
        <v>164</v>
      </c>
      <c r="Z5" s="7" t="s">
        <v>194</v>
      </c>
      <c r="AA5" s="7" t="str">
        <f t="shared" ref="AA5:AA10" si="0">IF(AC5,"Sezione vuota", IF(AB5,"Sezione compilata correttamente", "Sezione incompleta"))</f>
        <v>Sezione vuota</v>
      </c>
      <c r="AB5" t="b">
        <f>AND('Erogatori (imprese) pag 1'!$L$4,NOT('Erogatori (imprese) pag 1'!$P$4))</f>
        <v>0</v>
      </c>
      <c r="AC5" t="b">
        <f>AND('Erogatori (imprese) pag 1'!$L$4=FALSE,NOT('Erogatori (imprese) pag 1'!$P$4=TRUE))</f>
        <v>1</v>
      </c>
      <c r="AD5" t="b">
        <f>'Erogatori (imprese) pag 1'!$P$4=TRUE</f>
        <v>0</v>
      </c>
    </row>
    <row r="6" spans="1:31" ht="14.25" customHeight="1" x14ac:dyDescent="0.25">
      <c r="A6" s="112"/>
      <c r="B6" s="112"/>
      <c r="C6" s="112"/>
      <c r="D6" s="112"/>
      <c r="E6" s="112"/>
      <c r="F6" s="112"/>
      <c r="G6" s="112"/>
      <c r="H6" s="112"/>
      <c r="I6" s="112"/>
      <c r="J6" s="112"/>
      <c r="P6" s="42" t="s">
        <v>41</v>
      </c>
      <c r="R6" s="1" t="s">
        <v>13</v>
      </c>
      <c r="S6" s="1" t="s">
        <v>22</v>
      </c>
      <c r="U6">
        <v>2017</v>
      </c>
      <c r="Z6" s="7" t="s">
        <v>201</v>
      </c>
      <c r="AA6" s="7" t="str">
        <f t="shared" si="0"/>
        <v>Sezione vuota</v>
      </c>
      <c r="AB6" t="b">
        <f>AND('Erogatori (imprese) pag 2'!$L$4,NOT('Erogatori (imprese) pag 2'!$P$4))</f>
        <v>0</v>
      </c>
      <c r="AC6" t="b">
        <f>AND('Erogatori (imprese) pag 2'!$L$4=FALSE,NOT('Erogatori (imprese) pag 2'!$P$4=TRUE))</f>
        <v>1</v>
      </c>
      <c r="AD6" t="b">
        <f>'Erogatori (imprese) pag 2'!$P$4=TRUE</f>
        <v>0</v>
      </c>
    </row>
    <row r="7" spans="1:31" ht="12.75" customHeight="1" x14ac:dyDescent="0.25">
      <c r="A7" s="113" t="s">
        <v>0</v>
      </c>
      <c r="B7" s="113"/>
      <c r="C7" s="113"/>
      <c r="D7" s="113"/>
      <c r="E7" s="113"/>
      <c r="F7" s="113"/>
      <c r="G7" s="113"/>
      <c r="H7" s="113"/>
      <c r="I7" s="113"/>
      <c r="J7" s="113"/>
      <c r="K7" t="b">
        <f>AND(K9,K10,K11,L11,K16,K17,K18,K19,K23,K27,K28)</f>
        <v>0</v>
      </c>
      <c r="L7" t="b">
        <f>AND(NOT(K9),NOT(K10),NOT(K11),NOT(L11),NOT(K16),NOT(K17),NOT(K18),NOT(K19),NOT(K23),NOT(K27),NOT(K28))</f>
        <v>0</v>
      </c>
      <c r="P7" s="42" t="s">
        <v>42</v>
      </c>
      <c r="R7" s="1" t="s">
        <v>14</v>
      </c>
      <c r="S7" s="1" t="s">
        <v>22</v>
      </c>
      <c r="U7">
        <v>2018</v>
      </c>
      <c r="Z7" s="7" t="s">
        <v>202</v>
      </c>
      <c r="AA7" s="7" t="str">
        <f t="shared" si="0"/>
        <v>Sezione vuota</v>
      </c>
      <c r="AB7" t="b">
        <f>AND('Erogatori (imprese) pag 3'!$L$4,NOT('Erogatori (imprese) pag 3'!$P$4))</f>
        <v>0</v>
      </c>
      <c r="AC7" t="b">
        <f>AND('Erogatori (imprese) pag 3'!$L$4=FALSE,NOT('Erogatori (imprese) pag 3'!$P$4=TRUE))</f>
        <v>1</v>
      </c>
      <c r="AD7" t="b">
        <f>'Erogatori (imprese) pag 3'!$P$4=TRUE</f>
        <v>0</v>
      </c>
    </row>
    <row r="8" spans="1:31" ht="14.25" customHeight="1" x14ac:dyDescent="0.25">
      <c r="A8" s="112"/>
      <c r="B8" s="112"/>
      <c r="C8" s="112"/>
      <c r="D8" s="112"/>
      <c r="E8" s="112"/>
      <c r="F8" s="112"/>
      <c r="G8" s="112"/>
      <c r="H8" s="112"/>
      <c r="I8" s="112"/>
      <c r="J8" s="112"/>
      <c r="P8" s="42" t="s">
        <v>43</v>
      </c>
      <c r="R8" s="1" t="s">
        <v>15</v>
      </c>
      <c r="S8" s="1" t="s">
        <v>22</v>
      </c>
      <c r="U8">
        <v>2019</v>
      </c>
      <c r="Z8" s="7" t="s">
        <v>200</v>
      </c>
      <c r="AA8" s="7" t="str">
        <f t="shared" si="0"/>
        <v>Sezione vuota</v>
      </c>
      <c r="AB8" t="b">
        <f>AND('Erogatori (imprese) pag 4'!$L$4,NOT('Erogatori (imprese) pag 4'!$P$4))</f>
        <v>0</v>
      </c>
      <c r="AC8" t="b">
        <f>AND('Erogatori (imprese) pag 4'!$L$4=FALSE,NOT('Erogatori (imprese) pag 4'!$P$4=TRUE))</f>
        <v>1</v>
      </c>
      <c r="AD8" t="b">
        <f>'Erogatori (imprese) pag 4'!$P$4=TRUE</f>
        <v>0</v>
      </c>
    </row>
    <row r="9" spans="1:31" ht="12.75" customHeight="1" x14ac:dyDescent="0.25">
      <c r="A9" s="25" t="s">
        <v>1</v>
      </c>
      <c r="B9" s="125"/>
      <c r="C9" s="126"/>
      <c r="D9" s="126"/>
      <c r="E9" s="126"/>
      <c r="F9" s="126"/>
      <c r="G9" s="126"/>
      <c r="H9" s="126"/>
      <c r="I9" s="126"/>
      <c r="J9" s="127"/>
      <c r="K9" t="b">
        <f>LEN(B9)&gt;5</f>
        <v>0</v>
      </c>
      <c r="P9" s="42" t="s">
        <v>44</v>
      </c>
      <c r="R9" s="1" t="s">
        <v>16</v>
      </c>
      <c r="S9" s="1" t="s">
        <v>23</v>
      </c>
      <c r="U9">
        <v>2020</v>
      </c>
      <c r="Z9" t="s">
        <v>198</v>
      </c>
      <c r="AA9" s="7" t="str">
        <f t="shared" si="0"/>
        <v>Sezione vuota</v>
      </c>
      <c r="AB9" t="b">
        <f>AND('Erogatori (pers.fisiche) pag 1'!$M$4,NOT('Erogatori (pers.fisiche) pag 1'!$Q$4))</f>
        <v>0</v>
      </c>
      <c r="AC9" t="b">
        <f>AND('Erogatori (pers.fisiche) pag 1'!$M$4=FALSE,NOT('Erogatori (pers.fisiche) pag 1'!$Q$4=TRUE))</f>
        <v>1</v>
      </c>
      <c r="AD9" t="b">
        <f>'Erogatori (pers.fisiche) pag 1'!$Q$4=TRUE</f>
        <v>0</v>
      </c>
    </row>
    <row r="10" spans="1:31" ht="25.5" customHeight="1" x14ac:dyDescent="0.25">
      <c r="A10" s="26" t="s">
        <v>158</v>
      </c>
      <c r="B10" s="26" t="s">
        <v>38</v>
      </c>
      <c r="C10" s="125"/>
      <c r="D10" s="128"/>
      <c r="E10" s="128"/>
      <c r="F10" s="115"/>
      <c r="G10" s="27" t="s">
        <v>39</v>
      </c>
      <c r="H10" s="33" t="s">
        <v>123</v>
      </c>
      <c r="I10" s="28" t="s">
        <v>159</v>
      </c>
      <c r="J10" s="86"/>
      <c r="K10" t="b">
        <f>LEN(C10)&gt;7</f>
        <v>0</v>
      </c>
      <c r="P10" s="42" t="s">
        <v>83</v>
      </c>
      <c r="R10" s="1" t="s">
        <v>17</v>
      </c>
      <c r="S10" s="1" t="s">
        <v>23</v>
      </c>
      <c r="U10">
        <v>2021</v>
      </c>
      <c r="Z10" t="s">
        <v>199</v>
      </c>
      <c r="AA10" s="7" t="str">
        <f t="shared" si="0"/>
        <v>Sezione vuota</v>
      </c>
      <c r="AB10" t="b">
        <f>AND('Erogatori (pers.fisiche) pag 2'!$M$4,NOT('Erogatori (pers.fisiche) pag 2'!$Q$4))</f>
        <v>0</v>
      </c>
      <c r="AC10" t="b">
        <f>AND('Erogatori (pers.fisiche) pag 2'!$M$4=FALSE,NOT('Erogatori (pers.fisiche) pag 2'!$Q$4=TRUE))</f>
        <v>1</v>
      </c>
      <c r="AD10" t="b">
        <f>'Erogatori (pers.fisiche) pag 2'!$Q$4=TRUE</f>
        <v>0</v>
      </c>
    </row>
    <row r="11" spans="1:31" ht="12.75" customHeight="1" x14ac:dyDescent="0.25">
      <c r="A11" s="129" t="s">
        <v>160</v>
      </c>
      <c r="B11" s="130"/>
      <c r="C11" s="131"/>
      <c r="D11" s="132"/>
      <c r="E11" s="133"/>
      <c r="F11" s="29" t="s">
        <v>161</v>
      </c>
      <c r="G11" s="118"/>
      <c r="H11" s="119"/>
      <c r="I11" s="119"/>
      <c r="J11" s="120"/>
      <c r="K11" t="b">
        <f>LEN(D11)=11</f>
        <v>0</v>
      </c>
      <c r="L11" t="b">
        <f>LEN(G11)&gt;6</f>
        <v>0</v>
      </c>
      <c r="P11" s="42" t="s">
        <v>45</v>
      </c>
      <c r="R11" s="1" t="s">
        <v>18</v>
      </c>
      <c r="S11" s="1" t="s">
        <v>22</v>
      </c>
      <c r="AE11" s="7" t="s">
        <v>216</v>
      </c>
    </row>
    <row r="12" spans="1:31" ht="13.5" customHeight="1" x14ac:dyDescent="0.25">
      <c r="A12" s="30" t="s">
        <v>301</v>
      </c>
      <c r="B12" s="121"/>
      <c r="C12" s="119"/>
      <c r="D12" s="120"/>
      <c r="E12" s="31" t="s">
        <v>162</v>
      </c>
      <c r="F12" s="122"/>
      <c r="G12" s="123"/>
      <c r="H12" s="123"/>
      <c r="I12" s="124"/>
      <c r="J12" s="124"/>
      <c r="P12" s="42" t="s">
        <v>46</v>
      </c>
      <c r="R12" s="1" t="s">
        <v>19</v>
      </c>
      <c r="S12" s="1" t="s">
        <v>23</v>
      </c>
      <c r="Z12" s="7" t="s">
        <v>212</v>
      </c>
      <c r="AA12" s="54" t="str">
        <f>IF(AD12,"Almeno una delle sezioni dedicate agli erogatori è incompleta o contiene righe compilate non in sequenza: verifica nella tabella 'Quadro sezioni' ",IF(AC12,"Non è stata compilata nessuna delle sezioni dedicate agli erogatori!",""))</f>
        <v>Non è stata compilata nessuna delle sezioni dedicate agli erogatori!</v>
      </c>
      <c r="AB12" t="b">
        <f>OR(AB5:AB10)</f>
        <v>0</v>
      </c>
      <c r="AC12" t="b">
        <f>AND(AC5:AC10)</f>
        <v>1</v>
      </c>
      <c r="AD12" t="b">
        <f>OR(AD5:AD10)</f>
        <v>0</v>
      </c>
      <c r="AE12" s="54" t="b">
        <f>AND(NOT(AC12),NOT(AD12))</f>
        <v>0</v>
      </c>
    </row>
    <row r="13" spans="1:31" ht="7.5" customHeight="1" x14ac:dyDescent="0.25">
      <c r="A13" s="138"/>
      <c r="B13" s="138"/>
      <c r="C13" s="138"/>
      <c r="D13" s="138"/>
      <c r="E13" s="138"/>
      <c r="F13" s="138"/>
      <c r="G13" s="138"/>
      <c r="H13" s="138"/>
      <c r="I13" s="138"/>
      <c r="J13" s="138"/>
      <c r="P13" s="42" t="s">
        <v>47</v>
      </c>
      <c r="R13" s="1" t="s">
        <v>20</v>
      </c>
      <c r="S13" s="1" t="s">
        <v>23</v>
      </c>
    </row>
    <row r="14" spans="1:31" ht="12.75" customHeight="1" x14ac:dyDescent="0.25">
      <c r="A14" s="139" t="s">
        <v>33</v>
      </c>
      <c r="B14" s="139"/>
      <c r="C14" s="139"/>
      <c r="D14" s="139"/>
      <c r="E14" s="139"/>
      <c r="F14" s="139"/>
      <c r="G14" s="139"/>
      <c r="H14" s="139"/>
      <c r="I14" s="139"/>
      <c r="J14" s="139"/>
      <c r="P14" s="42" t="s">
        <v>48</v>
      </c>
      <c r="R14" s="1" t="s">
        <v>21</v>
      </c>
      <c r="S14" s="1" t="s">
        <v>23</v>
      </c>
      <c r="Z14" s="7" t="s">
        <v>223</v>
      </c>
      <c r="AA14" t="str">
        <f>IF(L7,"Sezione vuota", IF(NOT(K7), "Sezione incompleta", "Sezione compilata correttamente"))</f>
        <v>Sezione incompleta</v>
      </c>
    </row>
    <row r="15" spans="1:31" ht="2.25" customHeight="1" x14ac:dyDescent="0.25">
      <c r="A15" s="144"/>
      <c r="B15" s="144"/>
      <c r="C15" s="144"/>
      <c r="D15" s="144"/>
      <c r="E15" s="144"/>
      <c r="F15" s="144"/>
      <c r="G15" s="144"/>
      <c r="H15" s="144"/>
      <c r="I15" s="144"/>
      <c r="J15" s="144"/>
      <c r="P15" s="42" t="s">
        <v>49</v>
      </c>
    </row>
    <row r="16" spans="1:31" x14ac:dyDescent="0.25">
      <c r="A16" s="141" t="s">
        <v>4</v>
      </c>
      <c r="B16" s="141"/>
      <c r="C16" s="142"/>
      <c r="D16" s="143"/>
      <c r="E16" s="143"/>
      <c r="F16" s="143"/>
      <c r="G16" s="143"/>
      <c r="H16" s="143"/>
      <c r="I16" s="143"/>
      <c r="J16" s="143"/>
      <c r="K16" t="b">
        <f>LEN(C16)&gt;1</f>
        <v>0</v>
      </c>
      <c r="P16" s="42" t="s">
        <v>234</v>
      </c>
    </row>
    <row r="17" spans="1:24" x14ac:dyDescent="0.25">
      <c r="A17" s="141" t="s">
        <v>5</v>
      </c>
      <c r="B17" s="141"/>
      <c r="C17" s="142"/>
      <c r="D17" s="143"/>
      <c r="E17" s="143"/>
      <c r="F17" s="143"/>
      <c r="G17" s="143"/>
      <c r="H17" s="143"/>
      <c r="I17" s="143"/>
      <c r="J17" s="143"/>
      <c r="K17" t="b">
        <f>LEN(C17)&gt;3</f>
        <v>0</v>
      </c>
      <c r="P17" s="42" t="s">
        <v>50</v>
      </c>
    </row>
    <row r="18" spans="1:24" ht="12.75" customHeight="1" x14ac:dyDescent="0.25">
      <c r="A18" s="141" t="s">
        <v>6</v>
      </c>
      <c r="B18" s="141"/>
      <c r="C18" s="114"/>
      <c r="D18" s="115"/>
      <c r="E18" s="147" t="str">
        <f>IF(OR(LEN(C18)=0,L18=0),"", "Il codice fiscale immesso non ha un formato corretto! Correggere!")</f>
        <v/>
      </c>
      <c r="F18" s="148"/>
      <c r="G18" s="148"/>
      <c r="H18" s="148"/>
      <c r="I18" s="148"/>
      <c r="J18" s="149"/>
      <c r="K18" s="69" t="b">
        <f>AND(Q18:X18)</f>
        <v>0</v>
      </c>
      <c r="L18">
        <f>IF(K18=FALSE,1,0)</f>
        <v>1</v>
      </c>
      <c r="P18" s="42" t="s">
        <v>51</v>
      </c>
      <c r="Q18" t="b">
        <f>LEN(C18)=16</f>
        <v>0</v>
      </c>
      <c r="R18" t="b">
        <f>AND(R19&gt;="AAAAAA",R19&lt;="ZZZZZZ")</f>
        <v>0</v>
      </c>
      <c r="S18" t="b">
        <f>ISNUMBER(VALUE(MID(C18,7,2)))</f>
        <v>0</v>
      </c>
      <c r="T18" t="b">
        <f>AND(T19&gt;="A",T19&lt;="Z")</f>
        <v>0</v>
      </c>
      <c r="U18" t="b">
        <f>ISNUMBER(VALUE(MID(C18,10,2)))</f>
        <v>0</v>
      </c>
      <c r="V18" t="b">
        <f>AND(V19&gt;="A",V19&lt;="Z")</f>
        <v>0</v>
      </c>
      <c r="W18" t="b">
        <f>ISNUMBER(VALUE(MID(C18,13,3)))</f>
        <v>0</v>
      </c>
      <c r="X18" t="b">
        <f>AND(X19&gt;="A",X19&lt;="Z")</f>
        <v>0</v>
      </c>
    </row>
    <row r="19" spans="1:24" x14ac:dyDescent="0.25">
      <c r="A19" s="141" t="s">
        <v>7</v>
      </c>
      <c r="B19" s="141"/>
      <c r="C19" s="142"/>
      <c r="D19" s="143"/>
      <c r="E19" s="143"/>
      <c r="F19" s="143"/>
      <c r="G19" s="143"/>
      <c r="H19" s="143"/>
      <c r="I19" s="143"/>
      <c r="J19" s="143"/>
      <c r="K19" t="b">
        <f>LEN(C19)&gt;4</f>
        <v>0</v>
      </c>
      <c r="P19" s="42" t="s">
        <v>52</v>
      </c>
      <c r="R19" t="str">
        <f>UPPER(MID(C18,1,6))</f>
        <v/>
      </c>
      <c r="T19" t="str">
        <f>UPPER(MID(C18,9,1))</f>
        <v/>
      </c>
      <c r="V19" t="str">
        <f>UPPER(MID(C18,12,1))</f>
        <v/>
      </c>
      <c r="X19" t="str">
        <f>UPPER(MID(C18,16,1))</f>
        <v/>
      </c>
    </row>
    <row r="20" spans="1:24" ht="7.5" customHeight="1" x14ac:dyDescent="0.25">
      <c r="A20" s="138"/>
      <c r="B20" s="138"/>
      <c r="C20" s="138"/>
      <c r="D20" s="138"/>
      <c r="E20" s="138"/>
      <c r="F20" s="138"/>
      <c r="G20" s="138"/>
      <c r="H20" s="138"/>
      <c r="I20" s="138"/>
      <c r="J20" s="138"/>
      <c r="P20" s="42" t="s">
        <v>53</v>
      </c>
    </row>
    <row r="21" spans="1:24" x14ac:dyDescent="0.25">
      <c r="A21" s="151" t="s">
        <v>166</v>
      </c>
      <c r="B21" s="139"/>
      <c r="C21" s="139"/>
      <c r="D21" s="139"/>
      <c r="E21" s="139"/>
      <c r="F21" s="139"/>
      <c r="G21" s="139"/>
      <c r="H21" s="139"/>
      <c r="I21" s="139"/>
      <c r="J21" s="139"/>
      <c r="P21" s="42" t="s">
        <v>54</v>
      </c>
    </row>
    <row r="22" spans="1:24" ht="1.5" customHeight="1" x14ac:dyDescent="0.25">
      <c r="A22" s="144"/>
      <c r="B22" s="144"/>
      <c r="C22" s="144"/>
      <c r="D22" s="144"/>
      <c r="E22" s="144"/>
      <c r="F22" s="144"/>
      <c r="G22" s="144"/>
      <c r="H22" s="144"/>
      <c r="I22" s="144"/>
      <c r="J22" s="144"/>
      <c r="P22" s="42" t="s">
        <v>55</v>
      </c>
    </row>
    <row r="23" spans="1:24" ht="16.5" customHeight="1" x14ac:dyDescent="0.25">
      <c r="A23" s="145" t="s">
        <v>8</v>
      </c>
      <c r="B23" s="145"/>
      <c r="C23" s="145"/>
      <c r="D23" s="145"/>
      <c r="E23" s="145"/>
      <c r="F23" s="146" t="s">
        <v>290</v>
      </c>
      <c r="G23" s="146"/>
      <c r="H23" s="146"/>
      <c r="I23" s="146"/>
      <c r="J23" s="146"/>
      <c r="K23" t="b">
        <f>LEN(F23)=1</f>
        <v>1</v>
      </c>
      <c r="L23" t="str">
        <f>VLOOKUP(F23,R6:S14,2,FALSE)</f>
        <v>No</v>
      </c>
      <c r="M23" t="str">
        <f>IF(ISNA(L23),FALSE,L23)</f>
        <v>No</v>
      </c>
      <c r="P23" s="42" t="s">
        <v>56</v>
      </c>
    </row>
    <row r="24" spans="1:24" ht="7.5" customHeight="1" x14ac:dyDescent="0.25">
      <c r="A24" s="138"/>
      <c r="B24" s="138"/>
      <c r="C24" s="138"/>
      <c r="D24" s="138"/>
      <c r="E24" s="138"/>
      <c r="F24" s="138"/>
      <c r="G24" s="138"/>
      <c r="H24" s="138"/>
      <c r="I24" s="138"/>
      <c r="J24" s="138"/>
      <c r="P24" s="42" t="s">
        <v>57</v>
      </c>
    </row>
    <row r="25" spans="1:24" x14ac:dyDescent="0.25">
      <c r="A25" s="139" t="s">
        <v>167</v>
      </c>
      <c r="B25" s="152"/>
      <c r="C25" s="152"/>
      <c r="D25" s="152"/>
      <c r="E25" s="152"/>
      <c r="F25" s="152"/>
      <c r="G25" s="155" t="str">
        <f>IF(M23="No", "I dati relativi al punto 1.3 possono essere omessi in base al codice sopra dichiarato!","")</f>
        <v>I dati relativi al punto 1.3 possono essere omessi in base al codice sopra dichiarato!</v>
      </c>
      <c r="H25" s="156"/>
      <c r="I25" s="156"/>
      <c r="J25" s="156"/>
      <c r="L25" t="b">
        <f>ISNA(L23)</f>
        <v>0</v>
      </c>
      <c r="P25" s="42" t="s">
        <v>58</v>
      </c>
    </row>
    <row r="26" spans="1:24" ht="1.5" customHeight="1" x14ac:dyDescent="0.25">
      <c r="A26" s="150"/>
      <c r="B26" s="150"/>
      <c r="C26" s="150"/>
      <c r="D26" s="150"/>
      <c r="E26" s="150"/>
      <c r="F26" s="150"/>
      <c r="G26" s="150"/>
      <c r="H26" s="150"/>
      <c r="I26" s="150"/>
      <c r="J26" s="150"/>
      <c r="L26" t="b">
        <f>IF(L25,FALSE,IF(L23="No",TRUE,FALSE))</f>
        <v>1</v>
      </c>
      <c r="P26" s="42" t="s">
        <v>59</v>
      </c>
    </row>
    <row r="27" spans="1:24" ht="27" customHeight="1" x14ac:dyDescent="0.25">
      <c r="A27" s="159" t="s">
        <v>165</v>
      </c>
      <c r="B27" s="160"/>
      <c r="C27" s="160"/>
      <c r="D27" s="161"/>
      <c r="E27" s="162"/>
      <c r="F27" s="163"/>
      <c r="G27" s="163"/>
      <c r="H27" s="163"/>
      <c r="I27" s="163"/>
      <c r="J27" s="164"/>
      <c r="K27" t="b">
        <f>IF(AND(L26=FALSE, L27=FALSE),FALSE,TRUE)</f>
        <v>1</v>
      </c>
      <c r="L27" t="b">
        <f>LEN(E27)&gt;5</f>
        <v>0</v>
      </c>
      <c r="M27" t="b">
        <f>L26</f>
        <v>1</v>
      </c>
      <c r="P27" s="42" t="s">
        <v>60</v>
      </c>
    </row>
    <row r="28" spans="1:24" x14ac:dyDescent="0.25">
      <c r="A28" s="165" t="s">
        <v>163</v>
      </c>
      <c r="B28" s="166"/>
      <c r="C28" s="166"/>
      <c r="D28" s="167"/>
      <c r="E28" s="168"/>
      <c r="F28" s="169"/>
      <c r="G28" s="169"/>
      <c r="H28" s="169"/>
      <c r="I28" s="169"/>
      <c r="J28" s="170"/>
      <c r="K28" t="b">
        <f>IF(AND(L26=FALSE, L28=FALSE),FALSE,TRUE)</f>
        <v>1</v>
      </c>
      <c r="L28" t="b">
        <f>LEN(E28)=4</f>
        <v>0</v>
      </c>
      <c r="P28" s="42" t="s">
        <v>61</v>
      </c>
    </row>
    <row r="29" spans="1:24" ht="11.25" customHeight="1" x14ac:dyDescent="0.25">
      <c r="A29" s="140" t="str">
        <f>IF(AND($K$7,AE12),"MODELLO PER I SOGGETTI BENEFICIARI DI EROGAZIONI LIBERALI NEL 2020",IF($L$7,"MODELLO NON COMPILATO PER I SOGGETTI BENEFICIARI DI EROGAZIONI LIBERALI NEL 2020",IF($K$7=FALSE,"Questa sezione del modello è incompleta o contiene dati erronei. Completare oppure ricontrollare e correggere!","La sezione beneficiario è compilata correttamente, ma le sezioni dedicate agli erogatori sono vuote o contengono errori . Vedi sotto")))</f>
        <v>Questa sezione del modello è incompleta o contiene dati erronei. Completare oppure ricontrollare e correggere!</v>
      </c>
      <c r="B29" s="171"/>
      <c r="C29" s="171"/>
      <c r="D29" s="171"/>
      <c r="E29" s="171"/>
      <c r="F29" s="171"/>
      <c r="G29" s="171"/>
      <c r="H29" s="171"/>
      <c r="I29" s="171"/>
      <c r="J29" s="171"/>
      <c r="P29" s="42" t="s">
        <v>62</v>
      </c>
    </row>
    <row r="30" spans="1:24" ht="19.5" customHeight="1" x14ac:dyDescent="0.25">
      <c r="A30" s="32"/>
      <c r="B30" s="32"/>
      <c r="C30" s="32"/>
      <c r="D30" s="32"/>
      <c r="E30" s="32"/>
      <c r="F30" s="32"/>
      <c r="G30" s="32"/>
      <c r="H30" s="32"/>
      <c r="I30" s="32"/>
      <c r="J30" s="32"/>
      <c r="P30" s="42" t="s">
        <v>63</v>
      </c>
    </row>
    <row r="31" spans="1:24" ht="24.75" customHeight="1" x14ac:dyDescent="0.25">
      <c r="A31" s="140" t="str">
        <f>IF(AND($K$7,AE12), "Si dichiara di non perseguire fini di lucro; che l’atto costitutivo o lo statuto prevedono lo svolgimento di compiti istituzionali relativi" &amp; " ai settori dei beni culturali e dello spettacolo e che vi è stato effettivo svolgimento di corrispondente attività di realizzazione di programmi culturali negli stessi settori;",IF(AE12=FALSE,AA12, ""))</f>
        <v>Non è stata compilata nessuna delle sezioni dedicate agli erogatori!</v>
      </c>
      <c r="B31" s="140"/>
      <c r="C31" s="140"/>
      <c r="D31" s="140"/>
      <c r="E31" s="140"/>
      <c r="F31" s="140"/>
      <c r="G31" s="140"/>
      <c r="H31" s="140"/>
      <c r="I31" s="140"/>
      <c r="J31" s="140"/>
      <c r="P31" s="42" t="s">
        <v>64</v>
      </c>
    </row>
    <row r="32" spans="1:24" ht="24.75" customHeight="1" x14ac:dyDescent="0.25">
      <c r="A32" s="136" t="str">
        <f>IF(AND($K$7,AE12),"che, infine, il contenuto di questo documento è identico a quello da me caricato automaticamente sul sito www.beniculturali.it nelle pagine dedicate alle erogazioni liberali.","")</f>
        <v/>
      </c>
      <c r="B32" s="137"/>
      <c r="C32" s="137"/>
      <c r="D32" s="137"/>
      <c r="E32" s="137"/>
      <c r="F32" s="137"/>
      <c r="G32" s="137"/>
      <c r="H32" s="137"/>
      <c r="I32" s="137"/>
      <c r="J32" s="137"/>
      <c r="P32" s="42" t="s">
        <v>65</v>
      </c>
    </row>
    <row r="33" spans="1:16" ht="37.5" customHeight="1" x14ac:dyDescent="0.25">
      <c r="A33" s="157"/>
      <c r="B33" s="158"/>
      <c r="C33" s="158"/>
      <c r="D33" s="158"/>
      <c r="E33" s="158"/>
      <c r="F33" s="158"/>
      <c r="G33" s="158"/>
      <c r="H33" s="158"/>
      <c r="I33" s="158"/>
      <c r="J33" s="158"/>
      <c r="P33" s="42" t="s">
        <v>66</v>
      </c>
    </row>
    <row r="34" spans="1:16" ht="15.6" x14ac:dyDescent="0.25">
      <c r="A34" s="135" t="str">
        <f>IF(AND($K$7,AE12),"Luogo e data","")</f>
        <v/>
      </c>
      <c r="B34" s="135"/>
      <c r="C34" s="135"/>
      <c r="D34" s="135"/>
      <c r="E34" s="135"/>
      <c r="F34" s="135" t="str">
        <f>IF(AND($K$7,AE12),"Firma del legale rappresentante ","")</f>
        <v/>
      </c>
      <c r="G34" s="152"/>
      <c r="H34" s="152"/>
      <c r="I34" s="153" t="str">
        <f>IF(AND($K$7,AE12),"(Vedi nota 3 delle istruzioni)","")</f>
        <v/>
      </c>
      <c r="J34" s="154"/>
      <c r="P34" s="42" t="s">
        <v>67</v>
      </c>
    </row>
    <row r="35" spans="1:16" ht="15.6" x14ac:dyDescent="0.25">
      <c r="A35" s="134"/>
      <c r="B35" s="134"/>
      <c r="C35" s="134"/>
      <c r="D35" s="134"/>
      <c r="E35" s="134"/>
      <c r="F35" s="135" t="str">
        <f>IF(AND($K$7,AE12),"(o rappresentante negoziale)","")</f>
        <v/>
      </c>
      <c r="G35" s="135"/>
      <c r="H35" s="135"/>
      <c r="I35" s="135"/>
      <c r="J35" s="135"/>
      <c r="P35" s="42" t="s">
        <v>68</v>
      </c>
    </row>
    <row r="36" spans="1:16" x14ac:dyDescent="0.25">
      <c r="P36" s="42" t="s">
        <v>69</v>
      </c>
    </row>
    <row r="37" spans="1:16" x14ac:dyDescent="0.25">
      <c r="P37" s="42" t="s">
        <v>70</v>
      </c>
    </row>
    <row r="38" spans="1:16" x14ac:dyDescent="0.25">
      <c r="P38" s="42" t="s">
        <v>71</v>
      </c>
    </row>
    <row r="39" spans="1:16" x14ac:dyDescent="0.25">
      <c r="P39" s="42" t="s">
        <v>235</v>
      </c>
    </row>
    <row r="40" spans="1:16" x14ac:dyDescent="0.25">
      <c r="P40" s="42" t="s">
        <v>72</v>
      </c>
    </row>
    <row r="41" spans="1:16" x14ac:dyDescent="0.25">
      <c r="P41" s="42" t="s">
        <v>73</v>
      </c>
    </row>
    <row r="42" spans="1:16" x14ac:dyDescent="0.25">
      <c r="P42" s="42" t="s">
        <v>74</v>
      </c>
    </row>
    <row r="43" spans="1:16" x14ac:dyDescent="0.25">
      <c r="P43" s="42" t="s">
        <v>75</v>
      </c>
    </row>
    <row r="44" spans="1:16" x14ac:dyDescent="0.25">
      <c r="P44" s="42" t="s">
        <v>76</v>
      </c>
    </row>
    <row r="45" spans="1:16" x14ac:dyDescent="0.25">
      <c r="P45" s="42" t="s">
        <v>77</v>
      </c>
    </row>
    <row r="46" spans="1:16" x14ac:dyDescent="0.25">
      <c r="P46" s="42" t="s">
        <v>78</v>
      </c>
    </row>
    <row r="47" spans="1:16" x14ac:dyDescent="0.25">
      <c r="P47" s="42" t="s">
        <v>79</v>
      </c>
    </row>
    <row r="48" spans="1:16" x14ac:dyDescent="0.25">
      <c r="P48" s="42" t="s">
        <v>80</v>
      </c>
    </row>
    <row r="49" spans="16:16" x14ac:dyDescent="0.25">
      <c r="P49" s="42" t="s">
        <v>81</v>
      </c>
    </row>
    <row r="50" spans="16:16" x14ac:dyDescent="0.25">
      <c r="P50" s="42" t="s">
        <v>82</v>
      </c>
    </row>
    <row r="51" spans="16:16" x14ac:dyDescent="0.25">
      <c r="P51" s="42" t="s">
        <v>84</v>
      </c>
    </row>
    <row r="52" spans="16:16" x14ac:dyDescent="0.25">
      <c r="P52" s="42" t="s">
        <v>85</v>
      </c>
    </row>
    <row r="53" spans="16:16" x14ac:dyDescent="0.25">
      <c r="P53" s="42" t="s">
        <v>86</v>
      </c>
    </row>
    <row r="54" spans="16:16" x14ac:dyDescent="0.25">
      <c r="P54" s="42" t="s">
        <v>87</v>
      </c>
    </row>
    <row r="55" spans="16:16" x14ac:dyDescent="0.25">
      <c r="P55" s="42" t="s">
        <v>88</v>
      </c>
    </row>
    <row r="56" spans="16:16" x14ac:dyDescent="0.25">
      <c r="P56" s="42" t="s">
        <v>89</v>
      </c>
    </row>
    <row r="57" spans="16:16" x14ac:dyDescent="0.25">
      <c r="P57" s="42" t="s">
        <v>90</v>
      </c>
    </row>
    <row r="58" spans="16:16" x14ac:dyDescent="0.25">
      <c r="P58" s="42" t="s">
        <v>91</v>
      </c>
    </row>
    <row r="59" spans="16:16" x14ac:dyDescent="0.25">
      <c r="P59" s="42" t="s">
        <v>92</v>
      </c>
    </row>
    <row r="60" spans="16:16" x14ac:dyDescent="0.25">
      <c r="P60" s="42" t="s">
        <v>93</v>
      </c>
    </row>
    <row r="61" spans="16:16" x14ac:dyDescent="0.25">
      <c r="P61" s="42" t="s">
        <v>94</v>
      </c>
    </row>
    <row r="62" spans="16:16" x14ac:dyDescent="0.25">
      <c r="P62" s="42" t="s">
        <v>95</v>
      </c>
    </row>
    <row r="63" spans="16:16" x14ac:dyDescent="0.25">
      <c r="P63" s="42" t="s">
        <v>96</v>
      </c>
    </row>
    <row r="64" spans="16:16" x14ac:dyDescent="0.25">
      <c r="P64" s="42" t="s">
        <v>97</v>
      </c>
    </row>
    <row r="65" spans="16:16" x14ac:dyDescent="0.25">
      <c r="P65" s="42" t="s">
        <v>236</v>
      </c>
    </row>
    <row r="66" spans="16:16" x14ac:dyDescent="0.25">
      <c r="P66" s="42" t="s">
        <v>98</v>
      </c>
    </row>
    <row r="67" spans="16:16" x14ac:dyDescent="0.25">
      <c r="P67" s="42" t="s">
        <v>99</v>
      </c>
    </row>
    <row r="68" spans="16:16" x14ac:dyDescent="0.25">
      <c r="P68" s="42" t="s">
        <v>100</v>
      </c>
    </row>
    <row r="69" spans="16:16" x14ac:dyDescent="0.25">
      <c r="P69" s="42" t="s">
        <v>101</v>
      </c>
    </row>
    <row r="70" spans="16:16" x14ac:dyDescent="0.25">
      <c r="P70" s="42" t="s">
        <v>102</v>
      </c>
    </row>
    <row r="71" spans="16:16" x14ac:dyDescent="0.25">
      <c r="P71" s="42" t="s">
        <v>103</v>
      </c>
    </row>
    <row r="72" spans="16:16" x14ac:dyDescent="0.25">
      <c r="P72" s="42" t="s">
        <v>104</v>
      </c>
    </row>
    <row r="73" spans="16:16" x14ac:dyDescent="0.25">
      <c r="P73" s="42" t="s">
        <v>105</v>
      </c>
    </row>
    <row r="74" spans="16:16" x14ac:dyDescent="0.25">
      <c r="P74" s="42" t="s">
        <v>106</v>
      </c>
    </row>
    <row r="75" spans="16:16" x14ac:dyDescent="0.25">
      <c r="P75" s="42" t="s">
        <v>107</v>
      </c>
    </row>
    <row r="76" spans="16:16" x14ac:dyDescent="0.25">
      <c r="P76" s="42" t="s">
        <v>108</v>
      </c>
    </row>
    <row r="77" spans="16:16" x14ac:dyDescent="0.25">
      <c r="P77" s="42" t="s">
        <v>109</v>
      </c>
    </row>
    <row r="78" spans="16:16" x14ac:dyDescent="0.25">
      <c r="P78" s="42" t="s">
        <v>110</v>
      </c>
    </row>
    <row r="79" spans="16:16" x14ac:dyDescent="0.25">
      <c r="P79" s="42" t="s">
        <v>111</v>
      </c>
    </row>
    <row r="80" spans="16:16" x14ac:dyDescent="0.25">
      <c r="P80" s="42" t="s">
        <v>112</v>
      </c>
    </row>
    <row r="81" spans="16:16" x14ac:dyDescent="0.25">
      <c r="P81" s="42" t="s">
        <v>113</v>
      </c>
    </row>
    <row r="82" spans="16:16" x14ac:dyDescent="0.25">
      <c r="P82" s="42" t="s">
        <v>114</v>
      </c>
    </row>
    <row r="83" spans="16:16" x14ac:dyDescent="0.25">
      <c r="P83" s="42" t="s">
        <v>115</v>
      </c>
    </row>
    <row r="84" spans="16:16" x14ac:dyDescent="0.25">
      <c r="P84" s="42" t="s">
        <v>116</v>
      </c>
    </row>
    <row r="85" spans="16:16" x14ac:dyDescent="0.25">
      <c r="P85" s="42" t="s">
        <v>117</v>
      </c>
    </row>
    <row r="86" spans="16:16" x14ac:dyDescent="0.25">
      <c r="P86" s="42" t="s">
        <v>118</v>
      </c>
    </row>
    <row r="87" spans="16:16" x14ac:dyDescent="0.25">
      <c r="P87" s="42" t="s">
        <v>119</v>
      </c>
    </row>
    <row r="88" spans="16:16" x14ac:dyDescent="0.25">
      <c r="P88" s="42" t="s">
        <v>120</v>
      </c>
    </row>
    <row r="89" spans="16:16" x14ac:dyDescent="0.25">
      <c r="P89" s="42" t="s">
        <v>121</v>
      </c>
    </row>
    <row r="90" spans="16:16" x14ac:dyDescent="0.25">
      <c r="P90" s="42" t="s">
        <v>122</v>
      </c>
    </row>
    <row r="91" spans="16:16" x14ac:dyDescent="0.25">
      <c r="P91" s="42" t="s">
        <v>123</v>
      </c>
    </row>
    <row r="92" spans="16:16" x14ac:dyDescent="0.25">
      <c r="P92" s="42" t="s">
        <v>124</v>
      </c>
    </row>
    <row r="93" spans="16:16" x14ac:dyDescent="0.25">
      <c r="P93" s="42" t="s">
        <v>125</v>
      </c>
    </row>
    <row r="94" spans="16:16" x14ac:dyDescent="0.25">
      <c r="P94" s="42" t="s">
        <v>126</v>
      </c>
    </row>
    <row r="95" spans="16:16" x14ac:dyDescent="0.25">
      <c r="P95" s="42" t="s">
        <v>127</v>
      </c>
    </row>
    <row r="96" spans="16:16" x14ac:dyDescent="0.25">
      <c r="P96" s="42" t="s">
        <v>128</v>
      </c>
    </row>
    <row r="97" spans="16:16" x14ac:dyDescent="0.25">
      <c r="P97" s="42" t="s">
        <v>129</v>
      </c>
    </row>
    <row r="98" spans="16:16" x14ac:dyDescent="0.25">
      <c r="P98" s="42" t="s">
        <v>130</v>
      </c>
    </row>
    <row r="99" spans="16:16" x14ac:dyDescent="0.25">
      <c r="P99" s="42" t="s">
        <v>131</v>
      </c>
    </row>
    <row r="100" spans="16:16" x14ac:dyDescent="0.25">
      <c r="P100" s="42" t="s">
        <v>132</v>
      </c>
    </row>
    <row r="101" spans="16:16" x14ac:dyDescent="0.25">
      <c r="P101" s="42" t="s">
        <v>133</v>
      </c>
    </row>
    <row r="102" spans="16:16" x14ac:dyDescent="0.25">
      <c r="P102" s="42" t="s">
        <v>134</v>
      </c>
    </row>
    <row r="103" spans="16:16" x14ac:dyDescent="0.25">
      <c r="P103" s="42" t="s">
        <v>135</v>
      </c>
    </row>
    <row r="104" spans="16:16" x14ac:dyDescent="0.25">
      <c r="P104" s="42" t="s">
        <v>136</v>
      </c>
    </row>
    <row r="105" spans="16:16" x14ac:dyDescent="0.25">
      <c r="P105" s="42" t="s">
        <v>137</v>
      </c>
    </row>
    <row r="106" spans="16:16" x14ac:dyDescent="0.25">
      <c r="P106" s="42" t="s">
        <v>138</v>
      </c>
    </row>
    <row r="107" spans="16:16" x14ac:dyDescent="0.25">
      <c r="P107" s="42" t="s">
        <v>139</v>
      </c>
    </row>
    <row r="108" spans="16:16" x14ac:dyDescent="0.25">
      <c r="P108" s="42" t="s">
        <v>140</v>
      </c>
    </row>
    <row r="109" spans="16:16" x14ac:dyDescent="0.25">
      <c r="P109" s="42" t="s">
        <v>141</v>
      </c>
    </row>
    <row r="110" spans="16:16" x14ac:dyDescent="0.25">
      <c r="P110" s="42" t="s">
        <v>142</v>
      </c>
    </row>
    <row r="111" spans="16:16" x14ac:dyDescent="0.25">
      <c r="P111" s="42" t="s">
        <v>143</v>
      </c>
    </row>
    <row r="112" spans="16:16" x14ac:dyDescent="0.25">
      <c r="P112" s="42" t="s">
        <v>144</v>
      </c>
    </row>
    <row r="113" spans="16:16" x14ac:dyDescent="0.25">
      <c r="P113" s="42" t="s">
        <v>145</v>
      </c>
    </row>
    <row r="114" spans="16:16" x14ac:dyDescent="0.25">
      <c r="P114" s="42" t="s">
        <v>146</v>
      </c>
    </row>
    <row r="115" spans="16:16" x14ac:dyDescent="0.25">
      <c r="P115" s="42" t="s">
        <v>147</v>
      </c>
    </row>
  </sheetData>
  <sheetProtection algorithmName="SHA-512" hashValue="Cnkfa9QGWXyQcEINtMGMsNtzpPbt+5jyZtGC/YmHwr/3rv+1COoJ8odQXpHznMEDUf6I3IU1XZ0Pd9xEsTwUPw==" saltValue="BDW6F4eiJUgJ2wwR8jzJdQ==" spinCount="100000" sheet="1" objects="1" scenarios="1" selectLockedCells="1"/>
  <mergeCells count="49">
    <mergeCell ref="F34:H34"/>
    <mergeCell ref="I34:J34"/>
    <mergeCell ref="A25:F25"/>
    <mergeCell ref="G25:J25"/>
    <mergeCell ref="A33:J33"/>
    <mergeCell ref="A27:D27"/>
    <mergeCell ref="E27:J27"/>
    <mergeCell ref="A28:D28"/>
    <mergeCell ref="E28:J28"/>
    <mergeCell ref="A29:J29"/>
    <mergeCell ref="A24:J24"/>
    <mergeCell ref="A26:J26"/>
    <mergeCell ref="A19:B19"/>
    <mergeCell ref="C19:J19"/>
    <mergeCell ref="A20:J20"/>
    <mergeCell ref="A21:J21"/>
    <mergeCell ref="A22:J22"/>
    <mergeCell ref="A35:E35"/>
    <mergeCell ref="F35:J35"/>
    <mergeCell ref="A32:J32"/>
    <mergeCell ref="A13:J13"/>
    <mergeCell ref="A14:J14"/>
    <mergeCell ref="A31:J31"/>
    <mergeCell ref="A34:E34"/>
    <mergeCell ref="A16:B16"/>
    <mergeCell ref="C16:J16"/>
    <mergeCell ref="A15:J15"/>
    <mergeCell ref="A17:B17"/>
    <mergeCell ref="C17:J17"/>
    <mergeCell ref="A18:B18"/>
    <mergeCell ref="A23:E23"/>
    <mergeCell ref="F23:J23"/>
    <mergeCell ref="E18:J18"/>
    <mergeCell ref="B5:J5"/>
    <mergeCell ref="A6:J6"/>
    <mergeCell ref="A7:J7"/>
    <mergeCell ref="C18:D18"/>
    <mergeCell ref="A1:J1"/>
    <mergeCell ref="A2:J2"/>
    <mergeCell ref="A3:J3"/>
    <mergeCell ref="A4:J4"/>
    <mergeCell ref="A8:J8"/>
    <mergeCell ref="G11:J11"/>
    <mergeCell ref="B12:D12"/>
    <mergeCell ref="F12:J12"/>
    <mergeCell ref="B9:J9"/>
    <mergeCell ref="C10:F10"/>
    <mergeCell ref="A11:C11"/>
    <mergeCell ref="D11:E11"/>
  </mergeCells>
  <phoneticPr fontId="8" type="noConversion"/>
  <conditionalFormatting sqref="E18:J18">
    <cfRule type="cellIs" dxfId="1" priority="1" stopIfTrue="1" operator="greaterThan">
      <formula>""""""</formula>
    </cfRule>
  </conditionalFormatting>
  <dataValidations count="15">
    <dataValidation type="custom" allowBlank="1" showInputMessage="1" showErrorMessage="1" errorTitle="Errore!" error="Il dato inserito non ha la forma di un CAP!" sqref="J10">
      <formula1>AND(ISERR(VALUE(J10))=FALSE, LEN(J10)=5)</formula1>
    </dataValidation>
    <dataValidation type="custom" allowBlank="1" showInputMessage="1" showErrorMessage="1" errorTitle="Errore!" error="Il dato inserito non ha la forma del  codice fiscale di una persona giuridica (undici cifre)!" sqref="D11:E11">
      <formula1>AND(ISERR(VALUE(D11))=FALSE, LEN(D11)=11)</formula1>
    </dataValidation>
    <dataValidation type="textLength" allowBlank="1" showInputMessage="1" showErrorMessage="1" errorTitle="Errore!" error="Il numero di telefono deve essere da sole cifre e lungo da 6 fino a 15 cifre!" sqref="G11:J11">
      <formula1>6</formula1>
      <formula2>15</formula2>
    </dataValidation>
    <dataValidation type="textLength" allowBlank="1" showInputMessage="1" showErrorMessage="1" errorTitle="Errore!" error="Il numero di fax inserito risulta troppo corto o troppo lungo!" sqref="B12:D12">
      <formula1>6</formula1>
      <formula2>15</formula2>
    </dataValidation>
    <dataValidation type="custom" allowBlank="1" showInputMessage="1" showErrorMessage="1" errorTitle="Errore!" error="Non è stato indicato un indirizzo e-mail corretto oppure sono presenti spazi iniziali!" sqref="F12:J12">
      <formula1>AND(SEARCH("@",F12,1)&gt;1,SEARCH("@",F12,1)&lt;(LEN(F12)-4))</formula1>
    </dataValidation>
    <dataValidation type="list" allowBlank="1" showInputMessage="1" showErrorMessage="1" errorTitle="Errore" error="Occorre indicare l'anno corrente o uno dei tre precedenti, nel formato di quattro cifre (ad es. &quot;2013&quot;)." sqref="E28:J28">
      <formula1>$U$6:$U$10</formula1>
    </dataValidation>
    <dataValidation type="list" allowBlank="1" showInputMessage="1" showErrorMessage="1" errorTitle="Errore" error="Occorre indicare un codice presente nella tabella riportata nella nota 2 delle istruzioni alla compilazione!" sqref="F23:J23">
      <formula1>$R$6:$R$14</formula1>
    </dataValidation>
    <dataValidation type="custom" allowBlank="1" showInputMessage="1" showErrorMessage="1" errorTitle="Errore!" error="Il codice fiscale inserito non ha un formato valido!" sqref="E18">
      <formula1>N18=0</formula1>
    </dataValidation>
    <dataValidation type="list" allowBlank="1" showInputMessage="1" showErrorMessage="1" sqref="H10">
      <formula1>$P$6:$P$115</formula1>
    </dataValidation>
    <dataValidation type="custom" allowBlank="1" showInputMessage="1" showErrorMessage="1" errorTitle="Errore!" error="Il cognome è troppo corto o contiene spazi iniziali!" sqref="C16:J16">
      <formula1>AND(LEN(C16)&gt;1, MID(C16,1,1)&lt;&gt;" ")</formula1>
    </dataValidation>
    <dataValidation type="custom" allowBlank="1" showInputMessage="1" showErrorMessage="1" errorTitle="Errore!" error="Il nome è troppo corto o contiene spazi iniziali!" sqref="C17:J17">
      <formula1>AND(LEN(C17)&gt;2, MID(C17,1,1)&lt;&gt;" ")</formula1>
    </dataValidation>
    <dataValidation type="custom" allowBlank="1" showInputMessage="1" showErrorMessage="1" errorTitle="Errore!" error="La carica indicata è troppo corta o contiene spazi iniziali!" sqref="C19:J19">
      <formula1>AND(LEN(C19)&gt;1, MID(C19,1,1)&lt;&gt;" ")</formula1>
    </dataValidation>
    <dataValidation type="custom" allowBlank="1" showInputMessage="1" showErrorMessage="1" errorTitle="Errore!" error="L'indirizzo indicato è troppo corto o contiene spazi iniziali!" sqref="C10:F10">
      <formula1>AND(LEN(C10)&gt;10, MID(C10,1,1)&lt;&gt;" ")</formula1>
    </dataValidation>
    <dataValidation type="custom" allowBlank="1" showInputMessage="1" showErrorMessage="1" errorTitle="Errore!" error="La denominazione indicata è troppo corta o contiene spazi iniziali!" sqref="B9:J9">
      <formula1>AND(LEN(B9)&gt;7, MID(B9,1,1)&lt;&gt;" ")</formula1>
    </dataValidation>
    <dataValidation type="custom" allowBlank="1" showInputMessage="1" showErrorMessage="1" errorTitle="Errore !" error="La descrizione è troppo corta o contiene spazi iniziali!" sqref="E27:J27">
      <formula1>AND(LEN(E27)&gt;5, MID(E27,1,1)&lt;&gt;" ")</formula1>
    </dataValidation>
  </dataValidations>
  <printOptions horizontalCentered="1"/>
  <pageMargins left="0.51181102362204722" right="0.51181102362204722" top="0.55118110236220474" bottom="0.55118110236220474" header="0.31496062992125984" footer="0.31496062992125984"/>
  <pageSetup paperSize="9" orientation="landscape" horizontalDpi="4294967294" verticalDpi="300" r:id="rId1"/>
  <headerFooter>
    <oddFooter>&amp;L&amp;F&amp;CParte 1- &amp;A&amp;RPag.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V206"/>
  <sheetViews>
    <sheetView zoomScaleNormal="100" workbookViewId="0">
      <pane xSplit="1" ySplit="3" topLeftCell="B4" activePane="bottomRight" state="frozen"/>
      <selection activeCell="B10" sqref="B10:J10"/>
      <selection pane="topRight" activeCell="B10" sqref="B10:J10"/>
      <selection pane="bottomLeft" activeCell="B10" sqref="B10:J10"/>
      <selection pane="bottomRight" activeCell="B4" sqref="B4"/>
    </sheetView>
  </sheetViews>
  <sheetFormatPr defaultRowHeight="13.2" x14ac:dyDescent="0.25"/>
  <cols>
    <col min="1" max="1" width="3" customWidth="1"/>
    <col min="2" max="2" width="11.88671875" customWidth="1"/>
    <col min="3" max="3" width="27.6640625" customWidth="1"/>
    <col min="4" max="4" width="30.33203125" customWidth="1"/>
    <col min="5" max="5" width="3.33203125" customWidth="1"/>
    <col min="6" max="6" width="5.6640625" customWidth="1"/>
    <col min="7" max="7" width="9.5546875" customWidth="1"/>
    <col min="8" max="8" width="30" customWidth="1"/>
    <col min="9" max="10" width="11.6640625" customWidth="1"/>
    <col min="11" max="11" width="50.88671875" customWidth="1"/>
    <col min="12" max="13" width="9.109375" hidden="1" customWidth="1"/>
    <col min="14" max="14" width="10.109375" hidden="1" customWidth="1"/>
    <col min="15" max="15" width="9.109375" hidden="1" customWidth="1"/>
    <col min="16" max="16" width="16.44140625" hidden="1" customWidth="1"/>
    <col min="17" max="20" width="16.44140625" customWidth="1"/>
    <col min="21" max="21" width="6.88671875" hidden="1" customWidth="1"/>
    <col min="22" max="22" width="9.109375" customWidth="1"/>
  </cols>
  <sheetData>
    <row r="1" spans="1:22" ht="16.5" customHeight="1" thickBot="1" x14ac:dyDescent="0.3">
      <c r="A1" s="172" t="str">
        <f>IF(P4=TRUE,"Questa sezione è incompleta o le righe della tabella non sono state compilate in seguenza. Completare o correggere.", IF(L4=TRUE,"SEZIONE EROGATORI (IMPRESE) - Pag.1", "Questa sezione è vuota."))</f>
        <v>Questa sezione è vuota.</v>
      </c>
      <c r="B1" s="173"/>
      <c r="C1" s="173"/>
      <c r="D1" s="173"/>
      <c r="E1" s="173"/>
      <c r="F1" s="173"/>
      <c r="G1" s="173"/>
      <c r="H1" s="173"/>
      <c r="I1" s="173"/>
      <c r="J1" s="173"/>
      <c r="K1" s="174"/>
      <c r="L1" s="34"/>
      <c r="M1" s="34"/>
      <c r="N1" s="34"/>
      <c r="O1" s="34"/>
      <c r="P1" s="34"/>
      <c r="Q1" s="34"/>
      <c r="R1" s="34"/>
      <c r="S1" s="34"/>
      <c r="T1" s="34"/>
      <c r="U1" s="34"/>
      <c r="V1" s="34"/>
    </row>
    <row r="2" spans="1:22" ht="13.8" thickBot="1" x14ac:dyDescent="0.3">
      <c r="A2" s="182" t="s">
        <v>150</v>
      </c>
      <c r="B2" s="183" t="s">
        <v>157</v>
      </c>
      <c r="C2" s="188" t="s">
        <v>148</v>
      </c>
      <c r="D2" s="178" t="s">
        <v>2</v>
      </c>
      <c r="E2" s="178"/>
      <c r="F2" s="178"/>
      <c r="G2" s="190" t="s">
        <v>304</v>
      </c>
      <c r="H2" s="179" t="s">
        <v>3</v>
      </c>
      <c r="I2" s="175" t="s">
        <v>242</v>
      </c>
      <c r="J2" s="176" t="s">
        <v>300</v>
      </c>
      <c r="K2" s="177" t="s">
        <v>151</v>
      </c>
      <c r="L2" s="34"/>
      <c r="M2" s="34"/>
      <c r="N2" s="34"/>
      <c r="O2" s="34"/>
      <c r="P2" s="34"/>
      <c r="Q2" s="34"/>
      <c r="R2" s="34"/>
      <c r="S2" s="34"/>
      <c r="T2" s="34"/>
      <c r="U2" s="34"/>
      <c r="V2" s="34"/>
    </row>
    <row r="3" spans="1:22" ht="33.75" customHeight="1" thickBot="1" x14ac:dyDescent="0.3">
      <c r="A3" s="182"/>
      <c r="B3" s="184"/>
      <c r="C3" s="189"/>
      <c r="D3" s="21" t="s">
        <v>188</v>
      </c>
      <c r="E3" s="21" t="s">
        <v>149</v>
      </c>
      <c r="F3" s="21" t="s">
        <v>40</v>
      </c>
      <c r="G3" s="191"/>
      <c r="H3" s="180"/>
      <c r="I3" s="175"/>
      <c r="J3" s="176"/>
      <c r="K3" s="177"/>
      <c r="L3" s="40" t="s">
        <v>37</v>
      </c>
      <c r="M3" s="40" t="s">
        <v>152</v>
      </c>
      <c r="N3" s="40" t="s">
        <v>153</v>
      </c>
      <c r="O3" s="41" t="s">
        <v>155</v>
      </c>
      <c r="P3" s="41" t="s">
        <v>156</v>
      </c>
      <c r="Q3" s="41"/>
      <c r="R3" s="41"/>
      <c r="S3" s="41"/>
      <c r="T3" s="41"/>
      <c r="U3" s="11" t="s">
        <v>154</v>
      </c>
      <c r="V3" s="34"/>
    </row>
    <row r="4" spans="1:22" ht="26.25" customHeight="1" x14ac:dyDescent="0.25">
      <c r="A4" s="9">
        <v>1</v>
      </c>
      <c r="B4" s="37"/>
      <c r="C4" s="37"/>
      <c r="D4" s="37"/>
      <c r="E4" s="37"/>
      <c r="F4" s="37"/>
      <c r="G4" s="38"/>
      <c r="H4" s="51"/>
      <c r="I4" s="39"/>
      <c r="J4" s="39"/>
      <c r="K4" s="37"/>
      <c r="L4" s="34" t="b">
        <f>AND(B4&lt;&gt;"",C4&lt;&gt;"",D4&lt;&gt;"",E4&lt;&gt;"", F4&lt;&gt;"",G4&lt;&gt;"",K4&lt;&gt;"",I4&lt;&gt;"")</f>
        <v>0</v>
      </c>
      <c r="M4" s="34" t="b">
        <f>OR(B4&lt;&gt;"",C4&lt;&gt;"",D4&lt;&gt;"",E4&lt;&gt;"", F4&lt;&gt;"",G4&lt;&gt;"",K4&lt;&gt;"",H4&lt;&gt;"",I4&lt;&gt;"",J4&lt;&gt;"")</f>
        <v>0</v>
      </c>
      <c r="N4" s="34" t="b">
        <v>1</v>
      </c>
      <c r="O4" s="34" t="b">
        <f>OR(AND(L4=FALSE,M4=TRUE),AND(L4=TRUE,M4=TRUE,N4=FALSE))</f>
        <v>0</v>
      </c>
      <c r="P4" s="34" t="b">
        <f>NOT(ISERROR(MATCH(TRUE,O4:O28,0)))</f>
        <v>0</v>
      </c>
      <c r="Q4" s="34"/>
      <c r="R4" s="34"/>
      <c r="S4" s="34"/>
      <c r="T4" s="34"/>
      <c r="U4" s="42" t="s">
        <v>41</v>
      </c>
      <c r="V4" s="34"/>
    </row>
    <row r="5" spans="1:22" ht="26.25" customHeight="1" x14ac:dyDescent="0.25">
      <c r="A5" s="10">
        <v>2</v>
      </c>
      <c r="B5" s="37"/>
      <c r="C5" s="37"/>
      <c r="D5" s="37"/>
      <c r="E5" s="37"/>
      <c r="F5" s="37"/>
      <c r="G5" s="38"/>
      <c r="H5" s="51"/>
      <c r="I5" s="39"/>
      <c r="J5" s="39"/>
      <c r="K5" s="37"/>
      <c r="L5" s="34" t="b">
        <f t="shared" ref="L5:L28" si="0">AND(B5&lt;&gt;"",C5&lt;&gt;"",D5&lt;&gt;"",E5&lt;&gt;"", F5&lt;&gt;"",G5&lt;&gt;"",K5&lt;&gt;"",I5&lt;&gt;"")</f>
        <v>0</v>
      </c>
      <c r="M5" s="34" t="b">
        <f t="shared" ref="M5:M28" si="1">OR(B5&lt;&gt;"",C5&lt;&gt;"",D5&lt;&gt;"",E5&lt;&gt;"", F5&lt;&gt;"",G5&lt;&gt;"",K5&lt;&gt;"",H5&lt;&gt;"",I5&lt;&gt;"",J5&lt;&gt;"")</f>
        <v>0</v>
      </c>
      <c r="N5" s="34" t="b">
        <f>B4&lt;&gt;""</f>
        <v>0</v>
      </c>
      <c r="O5" s="34" t="b">
        <f t="shared" ref="O5:O28" si="2">OR(AND(L5=FALSE,M5=TRUE),AND(L5=TRUE,M5=TRUE,N5=FALSE))</f>
        <v>0</v>
      </c>
      <c r="P5" s="34"/>
      <c r="Q5" s="34"/>
      <c r="R5" s="34"/>
      <c r="S5" s="34"/>
      <c r="T5" s="34"/>
      <c r="U5" s="42" t="s">
        <v>42</v>
      </c>
      <c r="V5" s="34"/>
    </row>
    <row r="6" spans="1:22" ht="26.25" customHeight="1" x14ac:dyDescent="0.25">
      <c r="A6" s="10">
        <v>3</v>
      </c>
      <c r="B6" s="37"/>
      <c r="C6" s="37"/>
      <c r="D6" s="37"/>
      <c r="E6" s="37"/>
      <c r="F6" s="37"/>
      <c r="G6" s="38"/>
      <c r="H6" s="51"/>
      <c r="I6" s="39"/>
      <c r="J6" s="39"/>
      <c r="K6" s="37"/>
      <c r="L6" s="34" t="b">
        <f t="shared" si="0"/>
        <v>0</v>
      </c>
      <c r="M6" s="34" t="b">
        <f t="shared" si="1"/>
        <v>0</v>
      </c>
      <c r="N6" s="34" t="b">
        <f t="shared" ref="N6:N28" si="3">B5&lt;&gt;""</f>
        <v>0</v>
      </c>
      <c r="O6" s="34" t="b">
        <f t="shared" si="2"/>
        <v>0</v>
      </c>
      <c r="P6" s="34"/>
      <c r="Q6" s="34"/>
      <c r="R6" s="34"/>
      <c r="S6" s="34"/>
      <c r="T6" s="34"/>
      <c r="U6" s="42" t="s">
        <v>43</v>
      </c>
      <c r="V6" s="34"/>
    </row>
    <row r="7" spans="1:22" ht="26.25" customHeight="1" x14ac:dyDescent="0.25">
      <c r="A7" s="10">
        <v>4</v>
      </c>
      <c r="B7" s="45"/>
      <c r="C7" s="45"/>
      <c r="D7" s="45"/>
      <c r="E7" s="45"/>
      <c r="F7" s="45"/>
      <c r="G7" s="46"/>
      <c r="H7" s="52"/>
      <c r="I7" s="48"/>
      <c r="J7" s="48"/>
      <c r="K7" s="45"/>
      <c r="L7" s="34" t="b">
        <f t="shared" si="0"/>
        <v>0</v>
      </c>
      <c r="M7" s="34" t="b">
        <f t="shared" si="1"/>
        <v>0</v>
      </c>
      <c r="N7" s="34" t="b">
        <f t="shared" si="3"/>
        <v>0</v>
      </c>
      <c r="O7" s="34" t="b">
        <f t="shared" si="2"/>
        <v>0</v>
      </c>
      <c r="P7" s="34"/>
      <c r="Q7" s="34"/>
      <c r="R7" s="34"/>
      <c r="S7" s="34"/>
      <c r="T7" s="34"/>
      <c r="U7" s="42" t="s">
        <v>44</v>
      </c>
      <c r="V7" s="34"/>
    </row>
    <row r="8" spans="1:22" ht="26.25" customHeight="1" x14ac:dyDescent="0.25">
      <c r="A8" s="10">
        <v>5</v>
      </c>
      <c r="B8" s="45"/>
      <c r="C8" s="45"/>
      <c r="D8" s="45"/>
      <c r="E8" s="45"/>
      <c r="F8" s="45"/>
      <c r="G8" s="46"/>
      <c r="H8" s="45"/>
      <c r="I8" s="48"/>
      <c r="J8" s="48"/>
      <c r="K8" s="45"/>
      <c r="L8" s="34" t="b">
        <f t="shared" si="0"/>
        <v>0</v>
      </c>
      <c r="M8" s="34" t="b">
        <f t="shared" si="1"/>
        <v>0</v>
      </c>
      <c r="N8" s="34" t="b">
        <f t="shared" si="3"/>
        <v>0</v>
      </c>
      <c r="O8" s="34" t="b">
        <f t="shared" si="2"/>
        <v>0</v>
      </c>
      <c r="P8" s="34"/>
      <c r="Q8" s="34"/>
      <c r="R8" s="34"/>
      <c r="S8" s="34"/>
      <c r="T8" s="34"/>
      <c r="U8" s="42" t="s">
        <v>45</v>
      </c>
      <c r="V8" s="34"/>
    </row>
    <row r="9" spans="1:22" ht="26.25" customHeight="1" x14ac:dyDescent="0.25">
      <c r="A9" s="10">
        <v>6</v>
      </c>
      <c r="B9" s="45"/>
      <c r="C9" s="45"/>
      <c r="D9" s="45"/>
      <c r="E9" s="45"/>
      <c r="F9" s="45"/>
      <c r="G9" s="46"/>
      <c r="H9" s="45"/>
      <c r="I9" s="48"/>
      <c r="J9" s="48"/>
      <c r="K9" s="45"/>
      <c r="L9" s="34" t="b">
        <f t="shared" si="0"/>
        <v>0</v>
      </c>
      <c r="M9" s="34" t="b">
        <f t="shared" si="1"/>
        <v>0</v>
      </c>
      <c r="N9" s="34" t="b">
        <f t="shared" si="3"/>
        <v>0</v>
      </c>
      <c r="O9" s="34" t="b">
        <f t="shared" si="2"/>
        <v>0</v>
      </c>
      <c r="P9" s="34"/>
      <c r="Q9" s="34"/>
      <c r="R9" s="34"/>
      <c r="S9" s="34"/>
      <c r="T9" s="34"/>
      <c r="U9" s="42" t="s">
        <v>46</v>
      </c>
      <c r="V9" s="34"/>
    </row>
    <row r="10" spans="1:22" ht="26.25" customHeight="1" x14ac:dyDescent="0.25">
      <c r="A10" s="10">
        <v>7</v>
      </c>
      <c r="B10" s="45"/>
      <c r="C10" s="45"/>
      <c r="D10" s="45"/>
      <c r="E10" s="45"/>
      <c r="F10" s="45"/>
      <c r="G10" s="46"/>
      <c r="H10" s="45"/>
      <c r="I10" s="48"/>
      <c r="J10" s="48"/>
      <c r="K10" s="45"/>
      <c r="L10" s="34" t="b">
        <f t="shared" si="0"/>
        <v>0</v>
      </c>
      <c r="M10" s="34" t="b">
        <f t="shared" si="1"/>
        <v>0</v>
      </c>
      <c r="N10" s="34" t="b">
        <f t="shared" si="3"/>
        <v>0</v>
      </c>
      <c r="O10" s="34" t="b">
        <f t="shared" si="2"/>
        <v>0</v>
      </c>
      <c r="P10" s="34"/>
      <c r="Q10" s="34"/>
      <c r="R10" s="34"/>
      <c r="S10" s="34"/>
      <c r="T10" s="34"/>
      <c r="U10" s="42" t="s">
        <v>47</v>
      </c>
      <c r="V10" s="34"/>
    </row>
    <row r="11" spans="1:22" ht="26.25" customHeight="1" x14ac:dyDescent="0.25">
      <c r="A11" s="10">
        <v>8</v>
      </c>
      <c r="B11" s="45"/>
      <c r="C11" s="45"/>
      <c r="D11" s="45"/>
      <c r="E11" s="45"/>
      <c r="F11" s="45"/>
      <c r="G11" s="46"/>
      <c r="H11" s="45"/>
      <c r="I11" s="48"/>
      <c r="J11" s="48"/>
      <c r="K11" s="45"/>
      <c r="L11" s="34" t="b">
        <f t="shared" si="0"/>
        <v>0</v>
      </c>
      <c r="M11" s="34" t="b">
        <f t="shared" si="1"/>
        <v>0</v>
      </c>
      <c r="N11" s="34" t="b">
        <f t="shared" si="3"/>
        <v>0</v>
      </c>
      <c r="O11" s="34" t="b">
        <f t="shared" si="2"/>
        <v>0</v>
      </c>
      <c r="P11" s="34"/>
      <c r="Q11" s="34"/>
      <c r="R11" s="34"/>
      <c r="S11" s="34"/>
      <c r="T11" s="34"/>
      <c r="U11" s="42" t="s">
        <v>48</v>
      </c>
      <c r="V11" s="34"/>
    </row>
    <row r="12" spans="1:22" ht="26.25" customHeight="1" x14ac:dyDescent="0.25">
      <c r="A12" s="10">
        <v>9</v>
      </c>
      <c r="B12" s="45"/>
      <c r="C12" s="45"/>
      <c r="D12" s="45"/>
      <c r="E12" s="45"/>
      <c r="F12" s="45"/>
      <c r="G12" s="46"/>
      <c r="H12" s="45"/>
      <c r="I12" s="48"/>
      <c r="J12" s="48"/>
      <c r="K12" s="45"/>
      <c r="L12" s="34" t="b">
        <f t="shared" si="0"/>
        <v>0</v>
      </c>
      <c r="M12" s="34" t="b">
        <f t="shared" si="1"/>
        <v>0</v>
      </c>
      <c r="N12" s="34" t="b">
        <f t="shared" si="3"/>
        <v>0</v>
      </c>
      <c r="O12" s="34" t="b">
        <f t="shared" si="2"/>
        <v>0</v>
      </c>
      <c r="P12" s="34"/>
      <c r="Q12" s="34"/>
      <c r="R12" s="34"/>
      <c r="S12" s="34"/>
      <c r="T12" s="34"/>
      <c r="U12" s="42" t="s">
        <v>49</v>
      </c>
      <c r="V12" s="34"/>
    </row>
    <row r="13" spans="1:22" ht="26.25" customHeight="1" x14ac:dyDescent="0.25">
      <c r="A13" s="10">
        <v>10</v>
      </c>
      <c r="B13" s="45"/>
      <c r="C13" s="45"/>
      <c r="D13" s="45"/>
      <c r="E13" s="45"/>
      <c r="F13" s="45"/>
      <c r="G13" s="46"/>
      <c r="H13" s="45"/>
      <c r="I13" s="48"/>
      <c r="J13" s="48"/>
      <c r="K13" s="45"/>
      <c r="L13" s="34" t="b">
        <f t="shared" si="0"/>
        <v>0</v>
      </c>
      <c r="M13" s="34" t="b">
        <f t="shared" si="1"/>
        <v>0</v>
      </c>
      <c r="N13" s="34" t="b">
        <f t="shared" si="3"/>
        <v>0</v>
      </c>
      <c r="O13" s="34" t="b">
        <f t="shared" si="2"/>
        <v>0</v>
      </c>
      <c r="P13" s="34"/>
      <c r="Q13" s="34"/>
      <c r="R13" s="34"/>
      <c r="S13" s="34"/>
      <c r="T13" s="34"/>
      <c r="U13" s="42" t="s">
        <v>234</v>
      </c>
      <c r="V13" s="34"/>
    </row>
    <row r="14" spans="1:22" ht="26.25" customHeight="1" x14ac:dyDescent="0.25">
      <c r="A14" s="10">
        <v>11</v>
      </c>
      <c r="B14" s="45"/>
      <c r="C14" s="45"/>
      <c r="D14" s="45"/>
      <c r="E14" s="45"/>
      <c r="F14" s="45"/>
      <c r="G14" s="46"/>
      <c r="H14" s="45"/>
      <c r="I14" s="48"/>
      <c r="J14" s="48"/>
      <c r="K14" s="45"/>
      <c r="L14" s="34" t="b">
        <f t="shared" si="0"/>
        <v>0</v>
      </c>
      <c r="M14" s="34" t="b">
        <f t="shared" si="1"/>
        <v>0</v>
      </c>
      <c r="N14" s="34" t="b">
        <f t="shared" si="3"/>
        <v>0</v>
      </c>
      <c r="O14" s="34" t="b">
        <f t="shared" si="2"/>
        <v>0</v>
      </c>
      <c r="P14" s="34"/>
      <c r="Q14" s="34"/>
      <c r="R14" s="34"/>
      <c r="S14" s="34"/>
      <c r="T14" s="34"/>
      <c r="U14" s="42" t="s">
        <v>50</v>
      </c>
      <c r="V14" s="34"/>
    </row>
    <row r="15" spans="1:22" ht="26.25" customHeight="1" x14ac:dyDescent="0.25">
      <c r="A15" s="10">
        <v>12</v>
      </c>
      <c r="B15" s="45"/>
      <c r="C15" s="45"/>
      <c r="D15" s="45"/>
      <c r="E15" s="45"/>
      <c r="F15" s="45"/>
      <c r="G15" s="46"/>
      <c r="H15" s="45"/>
      <c r="I15" s="48"/>
      <c r="J15" s="48"/>
      <c r="K15" s="45"/>
      <c r="L15" s="34" t="b">
        <f t="shared" si="0"/>
        <v>0</v>
      </c>
      <c r="M15" s="34" t="b">
        <f t="shared" si="1"/>
        <v>0</v>
      </c>
      <c r="N15" s="34" t="b">
        <f t="shared" si="3"/>
        <v>0</v>
      </c>
      <c r="O15" s="34" t="b">
        <f t="shared" si="2"/>
        <v>0</v>
      </c>
      <c r="P15" s="34"/>
      <c r="Q15" s="34"/>
      <c r="R15" s="34"/>
      <c r="S15" s="34"/>
      <c r="T15" s="34"/>
      <c r="U15" s="42" t="s">
        <v>51</v>
      </c>
      <c r="V15" s="34"/>
    </row>
    <row r="16" spans="1:22" ht="26.25" customHeight="1" x14ac:dyDescent="0.25">
      <c r="A16" s="10">
        <v>13</v>
      </c>
      <c r="B16" s="45"/>
      <c r="C16" s="45"/>
      <c r="D16" s="45"/>
      <c r="E16" s="45"/>
      <c r="F16" s="45"/>
      <c r="G16" s="46"/>
      <c r="H16" s="45"/>
      <c r="I16" s="48"/>
      <c r="J16" s="48"/>
      <c r="K16" s="45"/>
      <c r="L16" s="34" t="b">
        <f t="shared" si="0"/>
        <v>0</v>
      </c>
      <c r="M16" s="34" t="b">
        <f t="shared" si="1"/>
        <v>0</v>
      </c>
      <c r="N16" s="34" t="b">
        <f t="shared" si="3"/>
        <v>0</v>
      </c>
      <c r="O16" s="34" t="b">
        <f t="shared" si="2"/>
        <v>0</v>
      </c>
      <c r="P16" s="34"/>
      <c r="Q16" s="34"/>
      <c r="R16" s="34"/>
      <c r="S16" s="34"/>
      <c r="T16" s="34"/>
      <c r="U16" s="42" t="s">
        <v>52</v>
      </c>
      <c r="V16" s="34"/>
    </row>
    <row r="17" spans="1:22" ht="26.25" customHeight="1" x14ac:dyDescent="0.25">
      <c r="A17" s="10">
        <v>14</v>
      </c>
      <c r="B17" s="45"/>
      <c r="C17" s="45"/>
      <c r="D17" s="45"/>
      <c r="E17" s="45"/>
      <c r="F17" s="45"/>
      <c r="G17" s="46"/>
      <c r="H17" s="45"/>
      <c r="I17" s="48"/>
      <c r="J17" s="48"/>
      <c r="K17" s="45"/>
      <c r="L17" s="34" t="b">
        <f t="shared" si="0"/>
        <v>0</v>
      </c>
      <c r="M17" s="34" t="b">
        <f t="shared" si="1"/>
        <v>0</v>
      </c>
      <c r="N17" s="34" t="b">
        <f t="shared" si="3"/>
        <v>0</v>
      </c>
      <c r="O17" s="34" t="b">
        <f t="shared" si="2"/>
        <v>0</v>
      </c>
      <c r="P17" s="34"/>
      <c r="Q17" s="34"/>
      <c r="R17" s="34"/>
      <c r="S17" s="34"/>
      <c r="T17" s="34"/>
      <c r="U17" s="42" t="s">
        <v>53</v>
      </c>
      <c r="V17" s="34"/>
    </row>
    <row r="18" spans="1:22" ht="26.25" customHeight="1" x14ac:dyDescent="0.25">
      <c r="A18" s="10">
        <v>15</v>
      </c>
      <c r="B18" s="45"/>
      <c r="C18" s="45"/>
      <c r="D18" s="45"/>
      <c r="E18" s="45"/>
      <c r="F18" s="45"/>
      <c r="G18" s="46"/>
      <c r="H18" s="45"/>
      <c r="I18" s="48"/>
      <c r="J18" s="48"/>
      <c r="K18" s="45"/>
      <c r="L18" s="34" t="b">
        <f t="shared" si="0"/>
        <v>0</v>
      </c>
      <c r="M18" s="34" t="b">
        <f t="shared" si="1"/>
        <v>0</v>
      </c>
      <c r="N18" s="34" t="b">
        <f t="shared" si="3"/>
        <v>0</v>
      </c>
      <c r="O18" s="34" t="b">
        <f t="shared" si="2"/>
        <v>0</v>
      </c>
      <c r="P18" s="34"/>
      <c r="Q18" s="34"/>
      <c r="R18" s="34"/>
      <c r="S18" s="34"/>
      <c r="T18" s="34"/>
      <c r="U18" s="42" t="s">
        <v>54</v>
      </c>
      <c r="V18" s="34"/>
    </row>
    <row r="19" spans="1:22" ht="26.25" customHeight="1" x14ac:dyDescent="0.25">
      <c r="A19" s="10">
        <v>16</v>
      </c>
      <c r="B19" s="45"/>
      <c r="C19" s="45"/>
      <c r="D19" s="45"/>
      <c r="E19" s="45"/>
      <c r="F19" s="45"/>
      <c r="G19" s="46"/>
      <c r="H19" s="45"/>
      <c r="I19" s="48"/>
      <c r="J19" s="48"/>
      <c r="K19" s="45"/>
      <c r="L19" s="34" t="b">
        <f t="shared" si="0"/>
        <v>0</v>
      </c>
      <c r="M19" s="34" t="b">
        <f t="shared" si="1"/>
        <v>0</v>
      </c>
      <c r="N19" s="34" t="b">
        <f t="shared" si="3"/>
        <v>0</v>
      </c>
      <c r="O19" s="34" t="b">
        <f t="shared" si="2"/>
        <v>0</v>
      </c>
      <c r="P19" s="34"/>
      <c r="Q19" s="34"/>
      <c r="R19" s="34"/>
      <c r="S19" s="34"/>
      <c r="T19" s="34"/>
      <c r="U19" s="42" t="s">
        <v>55</v>
      </c>
      <c r="V19" s="34"/>
    </row>
    <row r="20" spans="1:22" ht="26.25" customHeight="1" x14ac:dyDescent="0.25">
      <c r="A20" s="10">
        <v>17</v>
      </c>
      <c r="B20" s="45"/>
      <c r="C20" s="45"/>
      <c r="D20" s="45"/>
      <c r="E20" s="45"/>
      <c r="F20" s="45"/>
      <c r="G20" s="46"/>
      <c r="H20" s="45"/>
      <c r="I20" s="48"/>
      <c r="J20" s="48"/>
      <c r="K20" s="45"/>
      <c r="L20" s="34" t="b">
        <f t="shared" si="0"/>
        <v>0</v>
      </c>
      <c r="M20" s="34" t="b">
        <f t="shared" si="1"/>
        <v>0</v>
      </c>
      <c r="N20" s="34" t="b">
        <f t="shared" si="3"/>
        <v>0</v>
      </c>
      <c r="O20" s="34" t="b">
        <f t="shared" si="2"/>
        <v>0</v>
      </c>
      <c r="P20" s="34"/>
      <c r="Q20" s="34"/>
      <c r="R20" s="34"/>
      <c r="S20" s="34"/>
      <c r="T20" s="34"/>
      <c r="U20" s="42" t="s">
        <v>56</v>
      </c>
      <c r="V20" s="34"/>
    </row>
    <row r="21" spans="1:22" ht="26.25" customHeight="1" x14ac:dyDescent="0.25">
      <c r="A21" s="10">
        <v>18</v>
      </c>
      <c r="B21" s="45"/>
      <c r="C21" s="45"/>
      <c r="D21" s="45"/>
      <c r="E21" s="45"/>
      <c r="F21" s="45"/>
      <c r="G21" s="46"/>
      <c r="H21" s="45"/>
      <c r="I21" s="48"/>
      <c r="J21" s="48"/>
      <c r="K21" s="45"/>
      <c r="L21" s="34" t="b">
        <f t="shared" si="0"/>
        <v>0</v>
      </c>
      <c r="M21" s="34" t="b">
        <f t="shared" si="1"/>
        <v>0</v>
      </c>
      <c r="N21" s="34" t="b">
        <f t="shared" si="3"/>
        <v>0</v>
      </c>
      <c r="O21" s="34" t="b">
        <f t="shared" si="2"/>
        <v>0</v>
      </c>
      <c r="P21" s="34"/>
      <c r="Q21" s="34"/>
      <c r="R21" s="34"/>
      <c r="S21" s="34"/>
      <c r="T21" s="34"/>
      <c r="U21" s="42" t="s">
        <v>57</v>
      </c>
      <c r="V21" s="34"/>
    </row>
    <row r="22" spans="1:22" ht="26.25" customHeight="1" x14ac:dyDescent="0.25">
      <c r="A22" s="10">
        <v>19</v>
      </c>
      <c r="B22" s="45"/>
      <c r="C22" s="45"/>
      <c r="D22" s="45"/>
      <c r="E22" s="45"/>
      <c r="F22" s="45"/>
      <c r="G22" s="46"/>
      <c r="H22" s="45"/>
      <c r="I22" s="48"/>
      <c r="J22" s="48"/>
      <c r="K22" s="45"/>
      <c r="L22" s="34" t="b">
        <f t="shared" si="0"/>
        <v>0</v>
      </c>
      <c r="M22" s="34" t="b">
        <f t="shared" si="1"/>
        <v>0</v>
      </c>
      <c r="N22" s="34" t="b">
        <f t="shared" si="3"/>
        <v>0</v>
      </c>
      <c r="O22" s="34" t="b">
        <f t="shared" si="2"/>
        <v>0</v>
      </c>
      <c r="P22" s="34"/>
      <c r="Q22" s="34"/>
      <c r="R22" s="34"/>
      <c r="S22" s="34"/>
      <c r="T22" s="34"/>
      <c r="U22" s="42" t="s">
        <v>58</v>
      </c>
      <c r="V22" s="34"/>
    </row>
    <row r="23" spans="1:22" ht="26.25" customHeight="1" x14ac:dyDescent="0.25">
      <c r="A23" s="10">
        <v>20</v>
      </c>
      <c r="B23" s="45"/>
      <c r="C23" s="45"/>
      <c r="D23" s="45"/>
      <c r="E23" s="45"/>
      <c r="F23" s="45"/>
      <c r="G23" s="46"/>
      <c r="H23" s="45"/>
      <c r="I23" s="48"/>
      <c r="J23" s="48"/>
      <c r="K23" s="45"/>
      <c r="L23" s="34" t="b">
        <f t="shared" si="0"/>
        <v>0</v>
      </c>
      <c r="M23" s="34" t="b">
        <f t="shared" si="1"/>
        <v>0</v>
      </c>
      <c r="N23" s="34" t="b">
        <f t="shared" si="3"/>
        <v>0</v>
      </c>
      <c r="O23" s="34" t="b">
        <f t="shared" si="2"/>
        <v>0</v>
      </c>
      <c r="P23" s="34"/>
      <c r="Q23" s="34"/>
      <c r="R23" s="34"/>
      <c r="S23" s="34"/>
      <c r="T23" s="34"/>
      <c r="U23" s="42" t="s">
        <v>59</v>
      </c>
      <c r="V23" s="34"/>
    </row>
    <row r="24" spans="1:22" ht="26.25" customHeight="1" x14ac:dyDescent="0.25">
      <c r="A24" s="10">
        <v>21</v>
      </c>
      <c r="B24" s="45"/>
      <c r="C24" s="45"/>
      <c r="D24" s="45"/>
      <c r="E24" s="45"/>
      <c r="F24" s="45"/>
      <c r="G24" s="46"/>
      <c r="H24" s="45"/>
      <c r="I24" s="48"/>
      <c r="J24" s="48"/>
      <c r="K24" s="45"/>
      <c r="L24" s="34" t="b">
        <f t="shared" si="0"/>
        <v>0</v>
      </c>
      <c r="M24" s="34" t="b">
        <f t="shared" si="1"/>
        <v>0</v>
      </c>
      <c r="N24" s="34" t="b">
        <f t="shared" si="3"/>
        <v>0</v>
      </c>
      <c r="O24" s="34" t="b">
        <f t="shared" si="2"/>
        <v>0</v>
      </c>
      <c r="P24" s="34"/>
      <c r="Q24" s="34"/>
      <c r="R24" s="34"/>
      <c r="S24" s="34"/>
      <c r="T24" s="34"/>
      <c r="U24" s="42" t="s">
        <v>60</v>
      </c>
      <c r="V24" s="34"/>
    </row>
    <row r="25" spans="1:22" ht="26.25" customHeight="1" x14ac:dyDescent="0.25">
      <c r="A25" s="10">
        <v>22</v>
      </c>
      <c r="B25" s="45"/>
      <c r="C25" s="45"/>
      <c r="D25" s="45"/>
      <c r="E25" s="45"/>
      <c r="F25" s="45"/>
      <c r="G25" s="46"/>
      <c r="H25" s="45"/>
      <c r="I25" s="48"/>
      <c r="J25" s="48"/>
      <c r="K25" s="45"/>
      <c r="L25" s="34" t="b">
        <f t="shared" si="0"/>
        <v>0</v>
      </c>
      <c r="M25" s="34" t="b">
        <f t="shared" si="1"/>
        <v>0</v>
      </c>
      <c r="N25" s="34" t="b">
        <f t="shared" si="3"/>
        <v>0</v>
      </c>
      <c r="O25" s="34" t="b">
        <f t="shared" si="2"/>
        <v>0</v>
      </c>
      <c r="P25" s="34"/>
      <c r="Q25" s="34"/>
      <c r="R25" s="34"/>
      <c r="S25" s="34"/>
      <c r="T25" s="34"/>
      <c r="U25" s="42" t="s">
        <v>61</v>
      </c>
      <c r="V25" s="34"/>
    </row>
    <row r="26" spans="1:22" ht="26.25" customHeight="1" x14ac:dyDescent="0.25">
      <c r="A26" s="10">
        <v>23</v>
      </c>
      <c r="B26" s="45"/>
      <c r="C26" s="45"/>
      <c r="D26" s="45"/>
      <c r="E26" s="45"/>
      <c r="F26" s="45"/>
      <c r="G26" s="46"/>
      <c r="H26" s="45"/>
      <c r="I26" s="48"/>
      <c r="J26" s="48"/>
      <c r="K26" s="45"/>
      <c r="L26" s="34" t="b">
        <f t="shared" si="0"/>
        <v>0</v>
      </c>
      <c r="M26" s="34" t="b">
        <f t="shared" si="1"/>
        <v>0</v>
      </c>
      <c r="N26" s="34" t="b">
        <f t="shared" si="3"/>
        <v>0</v>
      </c>
      <c r="O26" s="34" t="b">
        <f t="shared" si="2"/>
        <v>0</v>
      </c>
      <c r="P26" s="34"/>
      <c r="Q26" s="34"/>
      <c r="R26" s="34"/>
      <c r="S26" s="34"/>
      <c r="T26" s="34"/>
      <c r="U26" s="42" t="s">
        <v>62</v>
      </c>
      <c r="V26" s="34"/>
    </row>
    <row r="27" spans="1:22" ht="26.25" customHeight="1" x14ac:dyDescent="0.25">
      <c r="A27" s="10">
        <v>24</v>
      </c>
      <c r="B27" s="45"/>
      <c r="C27" s="45"/>
      <c r="D27" s="45"/>
      <c r="E27" s="45"/>
      <c r="F27" s="45"/>
      <c r="G27" s="46"/>
      <c r="H27" s="45"/>
      <c r="I27" s="48"/>
      <c r="J27" s="48"/>
      <c r="K27" s="45"/>
      <c r="L27" s="34" t="b">
        <f t="shared" si="0"/>
        <v>0</v>
      </c>
      <c r="M27" s="34" t="b">
        <f t="shared" si="1"/>
        <v>0</v>
      </c>
      <c r="N27" s="34" t="b">
        <f t="shared" si="3"/>
        <v>0</v>
      </c>
      <c r="O27" s="34" t="b">
        <f t="shared" si="2"/>
        <v>0</v>
      </c>
      <c r="P27" s="34"/>
      <c r="Q27" s="34"/>
      <c r="R27" s="34"/>
      <c r="S27" s="34"/>
      <c r="T27" s="34"/>
      <c r="U27" s="42" t="s">
        <v>63</v>
      </c>
      <c r="V27" s="34"/>
    </row>
    <row r="28" spans="1:22" ht="26.25" customHeight="1" thickBot="1" x14ac:dyDescent="0.3">
      <c r="A28" s="10">
        <v>25</v>
      </c>
      <c r="B28" s="45"/>
      <c r="C28" s="45"/>
      <c r="D28" s="45"/>
      <c r="E28" s="45"/>
      <c r="F28" s="45"/>
      <c r="G28" s="46"/>
      <c r="H28" s="45"/>
      <c r="I28" s="48"/>
      <c r="J28" s="48"/>
      <c r="K28" s="45"/>
      <c r="L28" s="34" t="b">
        <f t="shared" si="0"/>
        <v>0</v>
      </c>
      <c r="M28" s="34" t="b">
        <f t="shared" si="1"/>
        <v>0</v>
      </c>
      <c r="N28" s="34" t="b">
        <f t="shared" si="3"/>
        <v>0</v>
      </c>
      <c r="O28" s="34" t="b">
        <f t="shared" si="2"/>
        <v>0</v>
      </c>
      <c r="P28" s="34"/>
      <c r="Q28" s="34"/>
      <c r="R28" s="34"/>
      <c r="S28" s="34"/>
      <c r="T28" s="34"/>
      <c r="U28" s="42" t="s">
        <v>64</v>
      </c>
      <c r="V28" s="34"/>
    </row>
    <row r="29" spans="1:22" ht="14.4" thickBot="1" x14ac:dyDescent="0.3">
      <c r="A29" s="172" t="str">
        <f>IF(P4=TRUE,"Questa sezione è incompleta o le righe della tabella non sono state compilate in seguenza.", IF(L4=TRUE,"FINE DELLA PARTE II- SEZIONE EROGATORI (IMPRESE) - Pag. 1", "Questa sezione è vuota"))</f>
        <v>Questa sezione è vuota</v>
      </c>
      <c r="B29" s="173"/>
      <c r="C29" s="173"/>
      <c r="D29" s="173"/>
      <c r="E29" s="173"/>
      <c r="F29" s="173"/>
      <c r="G29" s="173"/>
      <c r="H29" s="173"/>
      <c r="I29" s="173"/>
      <c r="J29" s="173"/>
      <c r="K29" s="174"/>
      <c r="L29" s="34"/>
      <c r="M29" s="34"/>
      <c r="N29" s="34"/>
      <c r="O29" s="34"/>
      <c r="P29" s="34"/>
      <c r="Q29" s="34"/>
      <c r="R29" s="34"/>
      <c r="S29" s="34"/>
      <c r="T29" s="34"/>
      <c r="U29" s="42" t="s">
        <v>65</v>
      </c>
      <c r="V29" s="34"/>
    </row>
    <row r="30" spans="1:22" x14ac:dyDescent="0.25">
      <c r="L30" s="34"/>
      <c r="M30" s="34"/>
      <c r="N30" s="34"/>
      <c r="O30" s="34"/>
      <c r="P30" s="34"/>
      <c r="Q30" s="34"/>
      <c r="R30" s="34"/>
      <c r="S30" s="34"/>
      <c r="T30" s="34"/>
      <c r="U30" s="42" t="s">
        <v>66</v>
      </c>
      <c r="V30" s="34"/>
    </row>
    <row r="31" spans="1:22" x14ac:dyDescent="0.25">
      <c r="B31" s="7"/>
      <c r="C31" s="7"/>
      <c r="D31" s="7"/>
      <c r="E31" s="7"/>
      <c r="F31" s="7"/>
      <c r="G31" s="7"/>
      <c r="H31" s="7"/>
      <c r="L31" s="34"/>
      <c r="M31" s="34"/>
      <c r="N31" s="34"/>
      <c r="O31" s="34"/>
      <c r="P31" s="34"/>
      <c r="Q31" s="34"/>
      <c r="R31" s="34"/>
      <c r="S31" s="34"/>
      <c r="T31" s="34"/>
      <c r="U31" s="42" t="s">
        <v>67</v>
      </c>
      <c r="V31" s="34"/>
    </row>
    <row r="32" spans="1:22" ht="12.75" hidden="1" customHeight="1" x14ac:dyDescent="0.25">
      <c r="A32" s="34"/>
      <c r="B32" s="40"/>
      <c r="C32" s="40"/>
      <c r="D32" s="40"/>
      <c r="E32" s="40"/>
      <c r="F32" s="185" t="s">
        <v>182</v>
      </c>
      <c r="G32" s="40"/>
      <c r="H32" s="40"/>
      <c r="I32" s="34"/>
      <c r="J32" s="34"/>
      <c r="K32" s="34"/>
      <c r="L32" s="34"/>
      <c r="M32" s="34"/>
      <c r="N32" s="34"/>
      <c r="O32" s="34"/>
      <c r="P32" s="34"/>
      <c r="Q32" s="34"/>
      <c r="R32" s="34"/>
      <c r="S32" s="34"/>
      <c r="T32" s="34"/>
      <c r="U32" s="42" t="s">
        <v>68</v>
      </c>
      <c r="V32" s="34"/>
    </row>
    <row r="33" spans="1:22" ht="39.6" hidden="1" x14ac:dyDescent="0.25">
      <c r="A33" s="186"/>
      <c r="B33" s="187" t="s">
        <v>187</v>
      </c>
      <c r="C33" s="181" t="s">
        <v>190</v>
      </c>
      <c r="D33" s="36" t="s">
        <v>191</v>
      </c>
      <c r="E33" s="36" t="s">
        <v>183</v>
      </c>
      <c r="F33" s="96"/>
      <c r="G33" s="192" t="s">
        <v>181</v>
      </c>
      <c r="H33" s="181" t="s">
        <v>192</v>
      </c>
      <c r="I33" s="181" t="s">
        <v>179</v>
      </c>
      <c r="J33" s="181" t="s">
        <v>179</v>
      </c>
      <c r="K33" s="181" t="s">
        <v>193</v>
      </c>
      <c r="L33" s="34"/>
      <c r="M33" s="34"/>
      <c r="N33" s="34"/>
      <c r="O33" s="34"/>
      <c r="P33" s="34"/>
      <c r="Q33" s="34"/>
      <c r="R33" s="34"/>
      <c r="S33" s="34"/>
      <c r="T33" s="34"/>
      <c r="U33" s="42" t="s">
        <v>69</v>
      </c>
      <c r="V33" s="34"/>
    </row>
    <row r="34" spans="1:22" hidden="1" x14ac:dyDescent="0.25">
      <c r="A34" s="186"/>
      <c r="B34" s="187"/>
      <c r="C34" s="181"/>
      <c r="D34" s="24"/>
      <c r="E34" s="24"/>
      <c r="F34" s="96"/>
      <c r="G34" s="192"/>
      <c r="H34" s="181"/>
      <c r="I34" s="181"/>
      <c r="J34" s="181"/>
      <c r="K34" s="181"/>
      <c r="L34" s="34"/>
      <c r="M34" s="34"/>
      <c r="N34" s="34"/>
      <c r="O34" s="34"/>
      <c r="P34" s="34"/>
      <c r="Q34" s="34"/>
      <c r="R34" s="34"/>
      <c r="S34" s="34"/>
      <c r="T34" s="34"/>
      <c r="U34" s="42" t="s">
        <v>70</v>
      </c>
      <c r="V34" s="34"/>
    </row>
    <row r="35" spans="1:22" hidden="1" x14ac:dyDescent="0.25">
      <c r="A35" s="13"/>
      <c r="B35" s="14"/>
      <c r="C35" s="14"/>
      <c r="D35" s="14"/>
      <c r="E35" s="15"/>
      <c r="F35" s="96"/>
      <c r="G35" s="16"/>
      <c r="H35" s="17"/>
      <c r="I35" s="18"/>
      <c r="J35" s="19"/>
      <c r="K35" s="14"/>
      <c r="L35" s="34"/>
      <c r="M35" s="34"/>
      <c r="N35" s="34"/>
      <c r="O35" s="34"/>
      <c r="P35" s="34"/>
      <c r="Q35" s="34"/>
      <c r="R35" s="34"/>
      <c r="S35" s="34"/>
      <c r="T35" s="34"/>
      <c r="U35" s="42" t="s">
        <v>71</v>
      </c>
      <c r="V35" s="34"/>
    </row>
    <row r="36" spans="1:22" x14ac:dyDescent="0.25">
      <c r="A36" s="13"/>
      <c r="B36" s="15"/>
      <c r="C36" s="15"/>
      <c r="D36" s="15"/>
      <c r="E36" s="15"/>
      <c r="F36" s="15"/>
      <c r="G36" s="16"/>
      <c r="H36" s="13"/>
      <c r="I36" s="19"/>
      <c r="J36" s="19"/>
      <c r="K36" s="14"/>
      <c r="L36" s="34"/>
      <c r="M36" s="34"/>
      <c r="N36" s="34"/>
      <c r="O36" s="34"/>
      <c r="P36" s="34"/>
      <c r="Q36" s="34"/>
      <c r="R36" s="34"/>
      <c r="S36" s="34"/>
      <c r="T36" s="34"/>
      <c r="U36" s="42" t="s">
        <v>235</v>
      </c>
      <c r="V36" s="34"/>
    </row>
    <row r="37" spans="1:22" x14ac:dyDescent="0.25">
      <c r="A37" s="13"/>
      <c r="B37" s="14"/>
      <c r="C37" s="15"/>
      <c r="D37" s="15"/>
      <c r="E37" s="15"/>
      <c r="F37" s="14"/>
      <c r="G37" s="16"/>
      <c r="H37" s="20"/>
      <c r="I37" s="19"/>
      <c r="J37" s="19"/>
      <c r="K37" s="15"/>
      <c r="L37" s="34"/>
      <c r="M37" s="34"/>
      <c r="N37" s="34"/>
      <c r="O37" s="34"/>
      <c r="P37" s="34"/>
      <c r="Q37" s="34"/>
      <c r="R37" s="34"/>
      <c r="S37" s="34"/>
      <c r="T37" s="34"/>
      <c r="U37" s="42" t="s">
        <v>72</v>
      </c>
      <c r="V37" s="34"/>
    </row>
    <row r="38" spans="1:22" x14ac:dyDescent="0.25">
      <c r="A38" s="13"/>
      <c r="B38" s="15"/>
      <c r="C38" s="15"/>
      <c r="D38" s="15"/>
      <c r="E38" s="15"/>
      <c r="F38" s="14"/>
      <c r="G38" s="16"/>
      <c r="H38" s="13"/>
      <c r="I38" s="19"/>
      <c r="J38" s="19"/>
      <c r="K38" s="15"/>
      <c r="L38" s="34"/>
      <c r="M38" s="34"/>
      <c r="N38" s="34"/>
      <c r="O38" s="34"/>
      <c r="P38" s="34"/>
      <c r="Q38" s="34"/>
      <c r="R38" s="34"/>
      <c r="S38" s="34"/>
      <c r="T38" s="34"/>
      <c r="U38" s="42" t="s">
        <v>73</v>
      </c>
      <c r="V38" s="34"/>
    </row>
    <row r="39" spans="1:22" x14ac:dyDescent="0.25">
      <c r="A39" s="13"/>
      <c r="B39" s="15"/>
      <c r="C39" s="15"/>
      <c r="D39" s="15"/>
      <c r="E39" s="15"/>
      <c r="F39" s="15"/>
      <c r="G39" s="16"/>
      <c r="H39" s="13"/>
      <c r="I39" s="19"/>
      <c r="J39" s="19"/>
      <c r="K39" s="15"/>
      <c r="L39" s="34"/>
      <c r="M39" s="34"/>
      <c r="N39" s="34"/>
      <c r="O39" s="34"/>
      <c r="P39" s="34"/>
      <c r="Q39" s="34"/>
      <c r="R39" s="34"/>
      <c r="S39" s="34"/>
      <c r="T39" s="34"/>
      <c r="U39" s="42" t="s">
        <v>74</v>
      </c>
      <c r="V39" s="34"/>
    </row>
    <row r="40" spans="1:22" x14ac:dyDescent="0.25">
      <c r="A40" s="13"/>
      <c r="B40" s="15"/>
      <c r="C40" s="15"/>
      <c r="D40" s="15"/>
      <c r="E40" s="15"/>
      <c r="F40" s="15"/>
      <c r="G40" s="16"/>
      <c r="H40" s="13"/>
      <c r="I40" s="19"/>
      <c r="J40" s="19"/>
      <c r="K40" s="15"/>
      <c r="L40" s="34"/>
      <c r="M40" s="34"/>
      <c r="N40" s="34"/>
      <c r="O40" s="34"/>
      <c r="P40" s="34"/>
      <c r="Q40" s="34"/>
      <c r="R40" s="34"/>
      <c r="S40" s="34"/>
      <c r="T40" s="34"/>
      <c r="U40" s="42" t="s">
        <v>75</v>
      </c>
      <c r="V40" s="34"/>
    </row>
    <row r="41" spans="1:22" x14ac:dyDescent="0.25">
      <c r="A41" s="13"/>
      <c r="B41" s="15"/>
      <c r="C41" s="15"/>
      <c r="D41" s="15"/>
      <c r="E41" s="15"/>
      <c r="F41" s="15"/>
      <c r="G41" s="16"/>
      <c r="H41" s="13"/>
      <c r="I41" s="19"/>
      <c r="J41" s="19"/>
      <c r="K41" s="15"/>
      <c r="L41" s="34"/>
      <c r="M41" s="34"/>
      <c r="N41" s="34"/>
      <c r="O41" s="34"/>
      <c r="P41" s="34"/>
      <c r="Q41" s="34"/>
      <c r="R41" s="34"/>
      <c r="S41" s="34"/>
      <c r="T41" s="34"/>
      <c r="U41" s="42" t="s">
        <v>76</v>
      </c>
      <c r="V41" s="34"/>
    </row>
    <row r="42" spans="1:22" x14ac:dyDescent="0.25">
      <c r="A42" s="13"/>
      <c r="B42" s="15"/>
      <c r="C42" s="15"/>
      <c r="D42" s="15"/>
      <c r="E42" s="15"/>
      <c r="F42" s="15"/>
      <c r="G42" s="16"/>
      <c r="H42" s="13"/>
      <c r="I42" s="19"/>
      <c r="J42" s="19"/>
      <c r="K42" s="15"/>
      <c r="L42" s="34"/>
      <c r="M42" s="34"/>
      <c r="N42" s="34"/>
      <c r="O42" s="34"/>
      <c r="P42" s="34"/>
      <c r="Q42" s="34"/>
      <c r="R42" s="34"/>
      <c r="S42" s="34"/>
      <c r="T42" s="34"/>
      <c r="U42" s="42" t="s">
        <v>77</v>
      </c>
      <c r="V42" s="34"/>
    </row>
    <row r="43" spans="1:22" x14ac:dyDescent="0.25">
      <c r="A43" s="13"/>
      <c r="B43" s="15"/>
      <c r="C43" s="15"/>
      <c r="D43" s="15"/>
      <c r="E43" s="15"/>
      <c r="F43" s="15"/>
      <c r="G43" s="16"/>
      <c r="H43" s="13"/>
      <c r="I43" s="19"/>
      <c r="J43" s="19"/>
      <c r="K43" s="15"/>
      <c r="L43" s="34"/>
      <c r="M43" s="34"/>
      <c r="N43" s="34"/>
      <c r="O43" s="34"/>
      <c r="P43" s="34"/>
      <c r="Q43" s="34"/>
      <c r="R43" s="34"/>
      <c r="S43" s="34"/>
      <c r="T43" s="34"/>
      <c r="U43" s="42" t="s">
        <v>78</v>
      </c>
      <c r="V43" s="34"/>
    </row>
    <row r="44" spans="1:22" x14ac:dyDescent="0.25">
      <c r="A44" s="13"/>
      <c r="B44" s="15"/>
      <c r="C44" s="15"/>
      <c r="D44" s="15"/>
      <c r="E44" s="15"/>
      <c r="F44" s="15"/>
      <c r="G44" s="16"/>
      <c r="H44" s="13"/>
      <c r="I44" s="19"/>
      <c r="J44" s="19"/>
      <c r="K44" s="15"/>
      <c r="L44" s="34"/>
      <c r="M44" s="34"/>
      <c r="N44" s="34"/>
      <c r="O44" s="34"/>
      <c r="P44" s="34"/>
      <c r="Q44" s="34"/>
      <c r="R44" s="34"/>
      <c r="S44" s="34"/>
      <c r="T44" s="34"/>
      <c r="U44" s="42" t="s">
        <v>79</v>
      </c>
      <c r="V44" s="34"/>
    </row>
    <row r="45" spans="1:22" x14ac:dyDescent="0.25">
      <c r="A45" s="13"/>
      <c r="B45" s="15"/>
      <c r="C45" s="15"/>
      <c r="D45" s="15"/>
      <c r="E45" s="15"/>
      <c r="F45" s="15"/>
      <c r="G45" s="16"/>
      <c r="H45" s="13"/>
      <c r="I45" s="19"/>
      <c r="J45" s="19"/>
      <c r="K45" s="15"/>
      <c r="L45" s="34"/>
      <c r="M45" s="34"/>
      <c r="N45" s="34"/>
      <c r="O45" s="34"/>
      <c r="P45" s="34"/>
      <c r="Q45" s="34"/>
      <c r="R45" s="34"/>
      <c r="S45" s="34"/>
      <c r="T45" s="34"/>
      <c r="U45" s="42" t="s">
        <v>80</v>
      </c>
      <c r="V45" s="34"/>
    </row>
    <row r="46" spans="1:22" x14ac:dyDescent="0.25">
      <c r="A46" s="13"/>
      <c r="B46" s="15"/>
      <c r="C46" s="15"/>
      <c r="D46" s="15"/>
      <c r="E46" s="15"/>
      <c r="F46" s="15"/>
      <c r="G46" s="16"/>
      <c r="H46" s="13"/>
      <c r="I46" s="19"/>
      <c r="J46" s="19"/>
      <c r="K46" s="15"/>
      <c r="L46" s="34"/>
      <c r="M46" s="34"/>
      <c r="N46" s="34"/>
      <c r="O46" s="34"/>
      <c r="P46" s="34"/>
      <c r="Q46" s="34"/>
      <c r="R46" s="34"/>
      <c r="S46" s="34"/>
      <c r="T46" s="34"/>
      <c r="U46" s="42" t="s">
        <v>81</v>
      </c>
      <c r="V46" s="34"/>
    </row>
    <row r="47" spans="1:22" x14ac:dyDescent="0.25">
      <c r="A47" s="13"/>
      <c r="B47" s="15"/>
      <c r="C47" s="15"/>
      <c r="D47" s="15"/>
      <c r="E47" s="15"/>
      <c r="F47" s="15"/>
      <c r="G47" s="16"/>
      <c r="H47" s="13"/>
      <c r="I47" s="19"/>
      <c r="J47" s="19"/>
      <c r="K47" s="15"/>
      <c r="L47" s="34"/>
      <c r="M47" s="34"/>
      <c r="N47" s="34"/>
      <c r="O47" s="34"/>
      <c r="P47" s="34"/>
      <c r="Q47" s="34"/>
      <c r="R47" s="34"/>
      <c r="S47" s="34"/>
      <c r="T47" s="34"/>
      <c r="U47" s="42" t="s">
        <v>82</v>
      </c>
      <c r="V47" s="34"/>
    </row>
    <row r="48" spans="1:22" x14ac:dyDescent="0.25">
      <c r="A48" s="13"/>
      <c r="B48" s="15"/>
      <c r="C48" s="15"/>
      <c r="D48" s="15"/>
      <c r="E48" s="15"/>
      <c r="F48" s="15"/>
      <c r="G48" s="16"/>
      <c r="H48" s="13"/>
      <c r="I48" s="19"/>
      <c r="J48" s="19"/>
      <c r="K48" s="15"/>
      <c r="L48" s="34"/>
      <c r="M48" s="34"/>
      <c r="N48" s="34"/>
      <c r="O48" s="34"/>
      <c r="P48" s="34"/>
      <c r="Q48" s="34"/>
      <c r="R48" s="34"/>
      <c r="S48" s="34"/>
      <c r="T48" s="34"/>
      <c r="U48" s="42" t="s">
        <v>83</v>
      </c>
      <c r="V48" s="34"/>
    </row>
    <row r="49" spans="1:22" x14ac:dyDescent="0.25">
      <c r="A49" s="13"/>
      <c r="B49" s="15"/>
      <c r="C49" s="15"/>
      <c r="D49" s="15"/>
      <c r="E49" s="15"/>
      <c r="F49" s="15"/>
      <c r="G49" s="16"/>
      <c r="H49" s="13"/>
      <c r="I49" s="19"/>
      <c r="J49" s="19"/>
      <c r="K49" s="15"/>
      <c r="L49" s="34"/>
      <c r="M49" s="34"/>
      <c r="N49" s="34"/>
      <c r="O49" s="34"/>
      <c r="P49" s="34"/>
      <c r="Q49" s="34"/>
      <c r="R49" s="34"/>
      <c r="S49" s="34"/>
      <c r="T49" s="34"/>
      <c r="U49" s="42" t="s">
        <v>84</v>
      </c>
      <c r="V49" s="34"/>
    </row>
    <row r="50" spans="1:22" x14ac:dyDescent="0.25">
      <c r="A50" s="13"/>
      <c r="B50" s="15"/>
      <c r="C50" s="15"/>
      <c r="D50" s="15"/>
      <c r="E50" s="15"/>
      <c r="F50" s="15"/>
      <c r="G50" s="16"/>
      <c r="H50" s="13"/>
      <c r="I50" s="19"/>
      <c r="J50" s="19"/>
      <c r="K50" s="15"/>
      <c r="L50" s="34"/>
      <c r="M50" s="34"/>
      <c r="N50" s="34"/>
      <c r="O50" s="34"/>
      <c r="P50" s="34"/>
      <c r="Q50" s="34"/>
      <c r="R50" s="34"/>
      <c r="S50" s="34"/>
      <c r="T50" s="34"/>
      <c r="U50" s="42" t="s">
        <v>85</v>
      </c>
      <c r="V50" s="34"/>
    </row>
    <row r="51" spans="1:22" x14ac:dyDescent="0.25">
      <c r="A51" s="13"/>
      <c r="B51" s="15"/>
      <c r="C51" s="15"/>
      <c r="D51" s="15"/>
      <c r="E51" s="15"/>
      <c r="F51" s="15"/>
      <c r="G51" s="16"/>
      <c r="H51" s="13"/>
      <c r="I51" s="19"/>
      <c r="J51" s="19"/>
      <c r="K51" s="15"/>
      <c r="L51" s="34"/>
      <c r="M51" s="34"/>
      <c r="N51" s="34"/>
      <c r="O51" s="34"/>
      <c r="P51" s="34"/>
      <c r="Q51" s="34"/>
      <c r="R51" s="34"/>
      <c r="S51" s="34"/>
      <c r="T51" s="34"/>
      <c r="U51" s="42" t="s">
        <v>86</v>
      </c>
      <c r="V51" s="34"/>
    </row>
    <row r="52" spans="1:22" x14ac:dyDescent="0.25">
      <c r="A52" s="13"/>
      <c r="B52" s="15"/>
      <c r="C52" s="15"/>
      <c r="D52" s="15"/>
      <c r="E52" s="15"/>
      <c r="F52" s="15"/>
      <c r="G52" s="16"/>
      <c r="H52" s="13"/>
      <c r="I52" s="19"/>
      <c r="J52" s="19"/>
      <c r="K52" s="15"/>
      <c r="L52" s="34"/>
      <c r="M52" s="34"/>
      <c r="N52" s="34"/>
      <c r="O52" s="34"/>
      <c r="P52" s="34"/>
      <c r="Q52" s="34"/>
      <c r="R52" s="34"/>
      <c r="S52" s="34"/>
      <c r="T52" s="34"/>
      <c r="U52" s="42" t="s">
        <v>87</v>
      </c>
      <c r="V52" s="34"/>
    </row>
    <row r="53" spans="1:22" x14ac:dyDescent="0.25">
      <c r="A53" s="13"/>
      <c r="B53" s="15"/>
      <c r="C53" s="15"/>
      <c r="D53" s="15"/>
      <c r="E53" s="15"/>
      <c r="F53" s="15"/>
      <c r="G53" s="16"/>
      <c r="H53" s="13"/>
      <c r="I53" s="19"/>
      <c r="J53" s="19"/>
      <c r="K53" s="15"/>
      <c r="L53" s="34"/>
      <c r="M53" s="34"/>
      <c r="N53" s="34"/>
      <c r="O53" s="34"/>
      <c r="P53" s="34"/>
      <c r="Q53" s="34"/>
      <c r="R53" s="34"/>
      <c r="S53" s="34"/>
      <c r="T53" s="34"/>
      <c r="U53" s="42" t="s">
        <v>88</v>
      </c>
      <c r="V53" s="34"/>
    </row>
    <row r="54" spans="1:22" x14ac:dyDescent="0.25">
      <c r="A54" s="13"/>
      <c r="B54" s="15"/>
      <c r="C54" s="15"/>
      <c r="D54" s="15"/>
      <c r="E54" s="15"/>
      <c r="F54" s="15"/>
      <c r="G54" s="16"/>
      <c r="H54" s="13"/>
      <c r="I54" s="19"/>
      <c r="J54" s="19"/>
      <c r="K54" s="15"/>
      <c r="L54" s="34"/>
      <c r="M54" s="34"/>
      <c r="N54" s="34"/>
      <c r="O54" s="34"/>
      <c r="P54" s="34"/>
      <c r="Q54" s="34"/>
      <c r="R54" s="34"/>
      <c r="S54" s="34"/>
      <c r="T54" s="34"/>
      <c r="U54" s="42" t="s">
        <v>89</v>
      </c>
      <c r="V54" s="34"/>
    </row>
    <row r="55" spans="1:22" x14ac:dyDescent="0.25">
      <c r="A55" s="13"/>
      <c r="B55" s="15"/>
      <c r="C55" s="15"/>
      <c r="D55" s="15"/>
      <c r="E55" s="15"/>
      <c r="F55" s="15"/>
      <c r="G55" s="16"/>
      <c r="H55" s="13"/>
      <c r="I55" s="19"/>
      <c r="J55" s="19"/>
      <c r="K55" s="15"/>
      <c r="L55" s="34"/>
      <c r="M55" s="34"/>
      <c r="N55" s="34"/>
      <c r="O55" s="34"/>
      <c r="P55" s="34"/>
      <c r="Q55" s="34"/>
      <c r="R55" s="34"/>
      <c r="S55" s="34"/>
      <c r="T55" s="34"/>
      <c r="U55" s="42" t="s">
        <v>90</v>
      </c>
      <c r="V55" s="34"/>
    </row>
    <row r="56" spans="1:22" x14ac:dyDescent="0.25">
      <c r="A56" s="13"/>
      <c r="B56" s="15"/>
      <c r="C56" s="15"/>
      <c r="D56" s="15"/>
      <c r="E56" s="15"/>
      <c r="F56" s="15"/>
      <c r="G56" s="16"/>
      <c r="H56" s="13"/>
      <c r="I56" s="19"/>
      <c r="J56" s="19"/>
      <c r="K56" s="15"/>
      <c r="L56" s="34"/>
      <c r="M56" s="34"/>
      <c r="N56" s="34"/>
      <c r="O56" s="34"/>
      <c r="P56" s="34"/>
      <c r="Q56" s="34"/>
      <c r="R56" s="34"/>
      <c r="S56" s="34"/>
      <c r="T56" s="34"/>
      <c r="U56" s="42" t="s">
        <v>91</v>
      </c>
      <c r="V56" s="34"/>
    </row>
    <row r="57" spans="1:22" x14ac:dyDescent="0.25">
      <c r="A57" s="13"/>
      <c r="B57" s="15"/>
      <c r="C57" s="15"/>
      <c r="D57" s="15"/>
      <c r="E57" s="15"/>
      <c r="F57" s="15"/>
      <c r="G57" s="16"/>
      <c r="H57" s="13"/>
      <c r="I57" s="19"/>
      <c r="J57" s="19"/>
      <c r="K57" s="15"/>
      <c r="L57" s="34"/>
      <c r="M57" s="34"/>
      <c r="N57" s="34"/>
      <c r="O57" s="34"/>
      <c r="P57" s="34"/>
      <c r="Q57" s="34"/>
      <c r="R57" s="34"/>
      <c r="S57" s="34"/>
      <c r="T57" s="34"/>
      <c r="U57" s="42" t="s">
        <v>92</v>
      </c>
      <c r="V57" s="34"/>
    </row>
    <row r="58" spans="1:22" x14ac:dyDescent="0.25">
      <c r="A58" s="13"/>
      <c r="B58" s="15"/>
      <c r="C58" s="15"/>
      <c r="D58" s="15"/>
      <c r="E58" s="15"/>
      <c r="F58" s="15"/>
      <c r="G58" s="16"/>
      <c r="H58" s="13"/>
      <c r="I58" s="19"/>
      <c r="J58" s="19"/>
      <c r="K58" s="15"/>
      <c r="L58" s="34"/>
      <c r="M58" s="34"/>
      <c r="N58" s="34"/>
      <c r="O58" s="34"/>
      <c r="P58" s="34"/>
      <c r="Q58" s="34"/>
      <c r="R58" s="34"/>
      <c r="S58" s="34"/>
      <c r="T58" s="34"/>
      <c r="U58" s="42" t="s">
        <v>93</v>
      </c>
      <c r="V58" s="34"/>
    </row>
    <row r="59" spans="1:22" x14ac:dyDescent="0.25">
      <c r="A59" s="13"/>
      <c r="B59" s="15"/>
      <c r="C59" s="15"/>
      <c r="D59" s="15"/>
      <c r="E59" s="15"/>
      <c r="F59" s="15"/>
      <c r="G59" s="16"/>
      <c r="H59" s="13"/>
      <c r="I59" s="19"/>
      <c r="J59" s="19"/>
      <c r="K59" s="15"/>
      <c r="L59" s="34"/>
      <c r="M59" s="34"/>
      <c r="N59" s="34"/>
      <c r="O59" s="34"/>
      <c r="P59" s="34"/>
      <c r="Q59" s="34"/>
      <c r="R59" s="34"/>
      <c r="S59" s="34"/>
      <c r="T59" s="34"/>
      <c r="U59" s="42" t="s">
        <v>94</v>
      </c>
      <c r="V59" s="34"/>
    </row>
    <row r="60" spans="1:22" x14ac:dyDescent="0.25">
      <c r="A60" s="13"/>
      <c r="B60" s="15"/>
      <c r="C60" s="15"/>
      <c r="D60" s="15"/>
      <c r="E60" s="15"/>
      <c r="F60" s="15"/>
      <c r="G60" s="16"/>
      <c r="H60" s="13"/>
      <c r="I60" s="19"/>
      <c r="J60" s="19"/>
      <c r="K60" s="15"/>
      <c r="L60" s="34"/>
      <c r="M60" s="34"/>
      <c r="N60" s="34"/>
      <c r="O60" s="34"/>
      <c r="P60" s="34"/>
      <c r="Q60" s="34"/>
      <c r="R60" s="34"/>
      <c r="S60" s="34"/>
      <c r="T60" s="34"/>
      <c r="U60" s="42" t="s">
        <v>95</v>
      </c>
      <c r="V60" s="34"/>
    </row>
    <row r="61" spans="1:22" x14ac:dyDescent="0.25">
      <c r="A61" s="13"/>
      <c r="B61" s="15"/>
      <c r="C61" s="15"/>
      <c r="D61" s="15"/>
      <c r="E61" s="15"/>
      <c r="F61" s="15"/>
      <c r="G61" s="16"/>
      <c r="H61" s="13"/>
      <c r="I61" s="19"/>
      <c r="J61" s="19"/>
      <c r="K61" s="15"/>
      <c r="L61" s="34"/>
      <c r="M61" s="34"/>
      <c r="N61" s="34"/>
      <c r="O61" s="34"/>
      <c r="P61" s="34"/>
      <c r="Q61" s="34"/>
      <c r="R61" s="34"/>
      <c r="S61" s="34"/>
      <c r="T61" s="34"/>
      <c r="U61" s="42" t="s">
        <v>96</v>
      </c>
      <c r="V61" s="34"/>
    </row>
    <row r="62" spans="1:22" x14ac:dyDescent="0.25">
      <c r="A62" s="13"/>
      <c r="B62" s="15"/>
      <c r="C62" s="15"/>
      <c r="D62" s="15"/>
      <c r="E62" s="15"/>
      <c r="F62" s="15"/>
      <c r="G62" s="16"/>
      <c r="H62" s="13"/>
      <c r="I62" s="19"/>
      <c r="J62" s="19"/>
      <c r="K62" s="15"/>
      <c r="L62" s="34"/>
      <c r="M62" s="34"/>
      <c r="N62" s="34"/>
      <c r="O62" s="34"/>
      <c r="P62" s="34"/>
      <c r="Q62" s="34"/>
      <c r="R62" s="34"/>
      <c r="S62" s="34"/>
      <c r="T62" s="34"/>
      <c r="U62" s="42" t="s">
        <v>97</v>
      </c>
      <c r="V62" s="34"/>
    </row>
    <row r="63" spans="1:22" x14ac:dyDescent="0.25">
      <c r="A63" s="13"/>
      <c r="B63" s="15"/>
      <c r="C63" s="15"/>
      <c r="D63" s="15"/>
      <c r="E63" s="15"/>
      <c r="F63" s="15"/>
      <c r="G63" s="16"/>
      <c r="H63" s="13"/>
      <c r="I63" s="19"/>
      <c r="J63" s="19"/>
      <c r="K63" s="15"/>
      <c r="L63" s="34"/>
      <c r="M63" s="34"/>
      <c r="N63" s="34"/>
      <c r="O63" s="34"/>
      <c r="P63" s="34"/>
      <c r="Q63" s="34"/>
      <c r="R63" s="34"/>
      <c r="S63" s="34"/>
      <c r="T63" s="34"/>
      <c r="U63" s="42" t="s">
        <v>236</v>
      </c>
      <c r="V63" s="34"/>
    </row>
    <row r="64" spans="1:22" x14ac:dyDescent="0.25">
      <c r="A64" s="13"/>
      <c r="B64" s="15"/>
      <c r="C64" s="15"/>
      <c r="D64" s="15"/>
      <c r="E64" s="15"/>
      <c r="F64" s="15"/>
      <c r="G64" s="16"/>
      <c r="H64" s="13"/>
      <c r="I64" s="19"/>
      <c r="J64" s="19"/>
      <c r="K64" s="15"/>
      <c r="L64" s="34"/>
      <c r="M64" s="34"/>
      <c r="N64" s="34"/>
      <c r="O64" s="34"/>
      <c r="P64" s="34"/>
      <c r="Q64" s="34"/>
      <c r="R64" s="34"/>
      <c r="S64" s="34"/>
      <c r="T64" s="34"/>
      <c r="U64" s="42" t="s">
        <v>98</v>
      </c>
      <c r="V64" s="34"/>
    </row>
    <row r="65" spans="1:22" x14ac:dyDescent="0.25">
      <c r="A65" s="13"/>
      <c r="B65" s="15"/>
      <c r="C65" s="15"/>
      <c r="D65" s="15"/>
      <c r="E65" s="15"/>
      <c r="F65" s="15"/>
      <c r="G65" s="16"/>
      <c r="H65" s="13"/>
      <c r="I65" s="19"/>
      <c r="J65" s="19"/>
      <c r="K65" s="15"/>
      <c r="L65" s="34"/>
      <c r="M65" s="34"/>
      <c r="N65" s="34"/>
      <c r="O65" s="34"/>
      <c r="P65" s="34"/>
      <c r="Q65" s="34"/>
      <c r="R65" s="34"/>
      <c r="S65" s="34"/>
      <c r="T65" s="34"/>
      <c r="U65" s="42" t="s">
        <v>99</v>
      </c>
      <c r="V65" s="34"/>
    </row>
    <row r="66" spans="1:22" x14ac:dyDescent="0.25">
      <c r="A66" s="13"/>
      <c r="B66" s="15"/>
      <c r="C66" s="15"/>
      <c r="D66" s="15"/>
      <c r="E66" s="15"/>
      <c r="F66" s="15"/>
      <c r="G66" s="16"/>
      <c r="H66" s="13"/>
      <c r="I66" s="19"/>
      <c r="J66" s="19"/>
      <c r="K66" s="15"/>
      <c r="L66" s="34"/>
      <c r="M66" s="34"/>
      <c r="N66" s="34"/>
      <c r="O66" s="34"/>
      <c r="P66" s="34"/>
      <c r="Q66" s="34"/>
      <c r="R66" s="34"/>
      <c r="S66" s="34"/>
      <c r="T66" s="34"/>
      <c r="U66" s="42" t="s">
        <v>100</v>
      </c>
      <c r="V66" s="34"/>
    </row>
    <row r="67" spans="1:22" x14ac:dyDescent="0.25">
      <c r="A67" s="13"/>
      <c r="B67" s="15"/>
      <c r="C67" s="15"/>
      <c r="D67" s="15"/>
      <c r="E67" s="15"/>
      <c r="F67" s="15"/>
      <c r="G67" s="16"/>
      <c r="H67" s="13"/>
      <c r="I67" s="19"/>
      <c r="J67" s="19"/>
      <c r="K67" s="15"/>
      <c r="L67" s="34"/>
      <c r="M67" s="34"/>
      <c r="N67" s="34"/>
      <c r="O67" s="34"/>
      <c r="P67" s="34"/>
      <c r="Q67" s="34"/>
      <c r="R67" s="34"/>
      <c r="S67" s="34"/>
      <c r="T67" s="34"/>
      <c r="U67" s="42" t="s">
        <v>101</v>
      </c>
      <c r="V67" s="34"/>
    </row>
    <row r="68" spans="1:22" x14ac:dyDescent="0.25">
      <c r="A68" s="13"/>
      <c r="B68" s="15"/>
      <c r="C68" s="15"/>
      <c r="D68" s="15"/>
      <c r="E68" s="15"/>
      <c r="F68" s="15"/>
      <c r="G68" s="16"/>
      <c r="H68" s="13"/>
      <c r="I68" s="19"/>
      <c r="J68" s="19"/>
      <c r="K68" s="15"/>
      <c r="L68" s="34"/>
      <c r="M68" s="34"/>
      <c r="N68" s="34"/>
      <c r="O68" s="34"/>
      <c r="P68" s="34"/>
      <c r="Q68" s="34"/>
      <c r="R68" s="34"/>
      <c r="S68" s="34"/>
      <c r="T68" s="34"/>
      <c r="U68" s="42" t="s">
        <v>102</v>
      </c>
      <c r="V68" s="34"/>
    </row>
    <row r="69" spans="1:22" x14ac:dyDescent="0.25">
      <c r="A69" s="13"/>
      <c r="B69" s="15"/>
      <c r="C69" s="15"/>
      <c r="D69" s="15"/>
      <c r="E69" s="15"/>
      <c r="F69" s="15"/>
      <c r="G69" s="16"/>
      <c r="H69" s="13"/>
      <c r="I69" s="19"/>
      <c r="J69" s="19"/>
      <c r="K69" s="15"/>
      <c r="L69" s="34"/>
      <c r="M69" s="34"/>
      <c r="N69" s="34"/>
      <c r="O69" s="34"/>
      <c r="P69" s="34"/>
      <c r="Q69" s="34"/>
      <c r="R69" s="34"/>
      <c r="S69" s="34"/>
      <c r="T69" s="34"/>
      <c r="U69" s="42" t="s">
        <v>103</v>
      </c>
      <c r="V69" s="34"/>
    </row>
    <row r="70" spans="1:22" x14ac:dyDescent="0.25">
      <c r="A70" s="13"/>
      <c r="B70" s="15"/>
      <c r="C70" s="15"/>
      <c r="D70" s="15"/>
      <c r="E70" s="15"/>
      <c r="F70" s="15"/>
      <c r="G70" s="16"/>
      <c r="H70" s="13"/>
      <c r="I70" s="19"/>
      <c r="J70" s="19"/>
      <c r="K70" s="15"/>
      <c r="L70" s="34"/>
      <c r="M70" s="34"/>
      <c r="N70" s="34"/>
      <c r="O70" s="34"/>
      <c r="P70" s="34"/>
      <c r="Q70" s="34"/>
      <c r="R70" s="34"/>
      <c r="S70" s="34"/>
      <c r="T70" s="34"/>
      <c r="U70" s="42" t="s">
        <v>104</v>
      </c>
      <c r="V70" s="34"/>
    </row>
    <row r="71" spans="1:22" x14ac:dyDescent="0.25">
      <c r="A71" s="13"/>
      <c r="B71" s="15"/>
      <c r="C71" s="15"/>
      <c r="D71" s="15"/>
      <c r="E71" s="15"/>
      <c r="F71" s="15"/>
      <c r="G71" s="16"/>
      <c r="H71" s="13"/>
      <c r="I71" s="19"/>
      <c r="J71" s="19"/>
      <c r="K71" s="15"/>
      <c r="L71" s="34"/>
      <c r="M71" s="34"/>
      <c r="N71" s="34"/>
      <c r="O71" s="34"/>
      <c r="P71" s="34"/>
      <c r="Q71" s="34"/>
      <c r="R71" s="34"/>
      <c r="S71" s="34"/>
      <c r="T71" s="34"/>
      <c r="U71" s="42" t="s">
        <v>105</v>
      </c>
      <c r="V71" s="34"/>
    </row>
    <row r="72" spans="1:22" x14ac:dyDescent="0.25">
      <c r="A72" s="13"/>
      <c r="B72" s="15"/>
      <c r="C72" s="15"/>
      <c r="D72" s="15"/>
      <c r="E72" s="15"/>
      <c r="F72" s="15"/>
      <c r="G72" s="16"/>
      <c r="H72" s="13"/>
      <c r="I72" s="19"/>
      <c r="J72" s="19"/>
      <c r="K72" s="15"/>
      <c r="L72" s="34"/>
      <c r="M72" s="34"/>
      <c r="N72" s="34"/>
      <c r="O72" s="34"/>
      <c r="P72" s="34"/>
      <c r="Q72" s="34"/>
      <c r="R72" s="34"/>
      <c r="S72" s="34"/>
      <c r="T72" s="34"/>
      <c r="U72" s="42" t="s">
        <v>106</v>
      </c>
      <c r="V72" s="34"/>
    </row>
    <row r="73" spans="1:22" x14ac:dyDescent="0.25">
      <c r="A73" s="13"/>
      <c r="B73" s="15"/>
      <c r="C73" s="15"/>
      <c r="D73" s="15"/>
      <c r="E73" s="15"/>
      <c r="F73" s="15"/>
      <c r="G73" s="16"/>
      <c r="H73" s="13"/>
      <c r="I73" s="19"/>
      <c r="J73" s="19"/>
      <c r="K73" s="15"/>
      <c r="L73" s="34"/>
      <c r="M73" s="34"/>
      <c r="N73" s="34"/>
      <c r="O73" s="34"/>
      <c r="P73" s="34"/>
      <c r="Q73" s="34"/>
      <c r="R73" s="34"/>
      <c r="S73" s="34"/>
      <c r="T73" s="34"/>
      <c r="U73" s="42" t="s">
        <v>107</v>
      </c>
      <c r="V73" s="34"/>
    </row>
    <row r="74" spans="1:22" x14ac:dyDescent="0.25">
      <c r="A74" s="13"/>
      <c r="B74" s="15"/>
      <c r="C74" s="15"/>
      <c r="D74" s="15"/>
      <c r="E74" s="15"/>
      <c r="F74" s="15"/>
      <c r="G74" s="16"/>
      <c r="H74" s="13"/>
      <c r="I74" s="19"/>
      <c r="J74" s="19"/>
      <c r="K74" s="15"/>
      <c r="L74" s="34"/>
      <c r="M74" s="34"/>
      <c r="N74" s="34"/>
      <c r="O74" s="34"/>
      <c r="P74" s="34"/>
      <c r="Q74" s="34"/>
      <c r="R74" s="34"/>
      <c r="S74" s="34"/>
      <c r="T74" s="34"/>
      <c r="U74" s="42" t="s">
        <v>108</v>
      </c>
      <c r="V74" s="34"/>
    </row>
    <row r="75" spans="1:22" x14ac:dyDescent="0.25">
      <c r="A75" s="13"/>
      <c r="B75" s="15"/>
      <c r="C75" s="15"/>
      <c r="D75" s="15"/>
      <c r="E75" s="15"/>
      <c r="F75" s="15"/>
      <c r="G75" s="16"/>
      <c r="H75" s="13"/>
      <c r="I75" s="19"/>
      <c r="J75" s="19"/>
      <c r="K75" s="15"/>
      <c r="L75" s="34"/>
      <c r="M75" s="34"/>
      <c r="N75" s="34"/>
      <c r="O75" s="34"/>
      <c r="P75" s="34"/>
      <c r="Q75" s="34"/>
      <c r="R75" s="34"/>
      <c r="S75" s="34"/>
      <c r="T75" s="34"/>
      <c r="U75" s="42" t="s">
        <v>109</v>
      </c>
      <c r="V75" s="34"/>
    </row>
    <row r="76" spans="1:22" x14ac:dyDescent="0.25">
      <c r="A76" s="13"/>
      <c r="B76" s="15"/>
      <c r="C76" s="15"/>
      <c r="D76" s="15"/>
      <c r="E76" s="15"/>
      <c r="F76" s="15"/>
      <c r="G76" s="16"/>
      <c r="H76" s="13"/>
      <c r="I76" s="19"/>
      <c r="J76" s="19"/>
      <c r="K76" s="15"/>
      <c r="L76" s="34"/>
      <c r="M76" s="34"/>
      <c r="N76" s="34"/>
      <c r="O76" s="34"/>
      <c r="P76" s="34"/>
      <c r="Q76" s="34"/>
      <c r="R76" s="34"/>
      <c r="S76" s="34"/>
      <c r="T76" s="34"/>
      <c r="U76" s="42" t="s">
        <v>110</v>
      </c>
      <c r="V76" s="34"/>
    </row>
    <row r="77" spans="1:22" x14ac:dyDescent="0.25">
      <c r="A77" s="13"/>
      <c r="B77" s="15"/>
      <c r="C77" s="15"/>
      <c r="D77" s="15"/>
      <c r="E77" s="15"/>
      <c r="F77" s="15"/>
      <c r="G77" s="16"/>
      <c r="H77" s="13"/>
      <c r="I77" s="19"/>
      <c r="J77" s="19"/>
      <c r="K77" s="15"/>
      <c r="L77" s="34"/>
      <c r="M77" s="34"/>
      <c r="N77" s="34"/>
      <c r="O77" s="34"/>
      <c r="P77" s="34"/>
      <c r="Q77" s="34"/>
      <c r="R77" s="34"/>
      <c r="S77" s="34"/>
      <c r="T77" s="34"/>
      <c r="U77" s="42" t="s">
        <v>111</v>
      </c>
      <c r="V77" s="34"/>
    </row>
    <row r="78" spans="1:22" x14ac:dyDescent="0.25">
      <c r="A78" s="13"/>
      <c r="B78" s="15"/>
      <c r="C78" s="15"/>
      <c r="D78" s="15"/>
      <c r="E78" s="15"/>
      <c r="F78" s="15"/>
      <c r="G78" s="16"/>
      <c r="H78" s="13"/>
      <c r="I78" s="19"/>
      <c r="J78" s="19"/>
      <c r="K78" s="15"/>
      <c r="L78" s="34"/>
      <c r="M78" s="34"/>
      <c r="N78" s="34"/>
      <c r="O78" s="34"/>
      <c r="P78" s="34"/>
      <c r="Q78" s="34"/>
      <c r="R78" s="34"/>
      <c r="S78" s="34"/>
      <c r="T78" s="34"/>
      <c r="U78" s="42" t="s">
        <v>112</v>
      </c>
      <c r="V78" s="34"/>
    </row>
    <row r="79" spans="1:22" x14ac:dyDescent="0.25">
      <c r="A79" s="13"/>
      <c r="B79" s="15"/>
      <c r="C79" s="15"/>
      <c r="D79" s="15"/>
      <c r="E79" s="15"/>
      <c r="F79" s="15"/>
      <c r="G79" s="16"/>
      <c r="H79" s="13"/>
      <c r="I79" s="19"/>
      <c r="J79" s="19"/>
      <c r="K79" s="15"/>
      <c r="L79" s="34"/>
      <c r="M79" s="34"/>
      <c r="N79" s="34"/>
      <c r="O79" s="34"/>
      <c r="P79" s="34"/>
      <c r="Q79" s="34"/>
      <c r="R79" s="34"/>
      <c r="S79" s="34"/>
      <c r="T79" s="34"/>
      <c r="U79" s="42" t="s">
        <v>113</v>
      </c>
      <c r="V79" s="34"/>
    </row>
    <row r="80" spans="1:22" x14ac:dyDescent="0.25">
      <c r="A80" s="13"/>
      <c r="B80" s="15"/>
      <c r="C80" s="15"/>
      <c r="D80" s="15"/>
      <c r="E80" s="15"/>
      <c r="F80" s="15"/>
      <c r="G80" s="16"/>
      <c r="H80" s="13"/>
      <c r="I80" s="19"/>
      <c r="J80" s="19"/>
      <c r="K80" s="15"/>
      <c r="L80" s="34"/>
      <c r="M80" s="34"/>
      <c r="N80" s="34"/>
      <c r="O80" s="34"/>
      <c r="P80" s="34"/>
      <c r="Q80" s="34"/>
      <c r="R80" s="34"/>
      <c r="S80" s="34"/>
      <c r="T80" s="34"/>
      <c r="U80" s="42" t="s">
        <v>114</v>
      </c>
      <c r="V80" s="34"/>
    </row>
    <row r="81" spans="1:22" x14ac:dyDescent="0.25">
      <c r="A81" s="13"/>
      <c r="B81" s="15"/>
      <c r="C81" s="15"/>
      <c r="D81" s="15"/>
      <c r="E81" s="15"/>
      <c r="F81" s="15"/>
      <c r="G81" s="16"/>
      <c r="H81" s="13"/>
      <c r="I81" s="19"/>
      <c r="J81" s="19"/>
      <c r="K81" s="15"/>
      <c r="L81" s="34"/>
      <c r="M81" s="34"/>
      <c r="N81" s="34"/>
      <c r="O81" s="34"/>
      <c r="P81" s="34"/>
      <c r="Q81" s="34"/>
      <c r="R81" s="34"/>
      <c r="S81" s="34"/>
      <c r="T81" s="34"/>
      <c r="U81" s="42" t="s">
        <v>115</v>
      </c>
      <c r="V81" s="34"/>
    </row>
    <row r="82" spans="1:22" x14ac:dyDescent="0.25">
      <c r="A82" s="13"/>
      <c r="B82" s="15"/>
      <c r="C82" s="15"/>
      <c r="D82" s="15"/>
      <c r="E82" s="15"/>
      <c r="F82" s="15"/>
      <c r="G82" s="16"/>
      <c r="H82" s="13"/>
      <c r="I82" s="19"/>
      <c r="J82" s="19"/>
      <c r="K82" s="15"/>
      <c r="L82" s="34"/>
      <c r="M82" s="34"/>
      <c r="N82" s="34"/>
      <c r="O82" s="34"/>
      <c r="P82" s="34"/>
      <c r="Q82" s="34"/>
      <c r="R82" s="34"/>
      <c r="S82" s="34"/>
      <c r="T82" s="34"/>
      <c r="U82" s="42" t="s">
        <v>116</v>
      </c>
      <c r="V82" s="34"/>
    </row>
    <row r="83" spans="1:22" x14ac:dyDescent="0.25">
      <c r="A83" s="13"/>
      <c r="B83" s="15"/>
      <c r="C83" s="15"/>
      <c r="D83" s="15"/>
      <c r="E83" s="15"/>
      <c r="F83" s="15"/>
      <c r="G83" s="16"/>
      <c r="H83" s="13"/>
      <c r="I83" s="19"/>
      <c r="J83" s="19"/>
      <c r="K83" s="15"/>
      <c r="L83" s="34"/>
      <c r="M83" s="34"/>
      <c r="N83" s="34"/>
      <c r="O83" s="34"/>
      <c r="P83" s="34"/>
      <c r="Q83" s="34"/>
      <c r="R83" s="34"/>
      <c r="S83" s="34"/>
      <c r="T83" s="34"/>
      <c r="U83" s="42" t="s">
        <v>117</v>
      </c>
      <c r="V83" s="34"/>
    </row>
    <row r="84" spans="1:22" x14ac:dyDescent="0.25">
      <c r="A84" s="13"/>
      <c r="B84" s="15"/>
      <c r="C84" s="15"/>
      <c r="D84" s="15"/>
      <c r="E84" s="15"/>
      <c r="F84" s="15"/>
      <c r="G84" s="16"/>
      <c r="H84" s="13"/>
      <c r="I84" s="19"/>
      <c r="J84" s="19"/>
      <c r="K84" s="15"/>
      <c r="L84" s="34"/>
      <c r="M84" s="34"/>
      <c r="N84" s="34"/>
      <c r="O84" s="34"/>
      <c r="P84" s="34"/>
      <c r="Q84" s="34"/>
      <c r="R84" s="34"/>
      <c r="S84" s="34"/>
      <c r="T84" s="34"/>
      <c r="U84" s="42" t="s">
        <v>118</v>
      </c>
      <c r="V84" s="34"/>
    </row>
    <row r="85" spans="1:22" x14ac:dyDescent="0.25">
      <c r="A85" s="13"/>
      <c r="B85" s="15"/>
      <c r="C85" s="15"/>
      <c r="D85" s="15"/>
      <c r="E85" s="15"/>
      <c r="F85" s="15"/>
      <c r="G85" s="16"/>
      <c r="H85" s="13"/>
      <c r="I85" s="19"/>
      <c r="J85" s="19"/>
      <c r="K85" s="15"/>
      <c r="L85" s="34"/>
      <c r="M85" s="34"/>
      <c r="N85" s="34"/>
      <c r="O85" s="34"/>
      <c r="P85" s="34"/>
      <c r="Q85" s="34"/>
      <c r="R85" s="34"/>
      <c r="S85" s="34"/>
      <c r="T85" s="34"/>
      <c r="U85" s="42" t="s">
        <v>119</v>
      </c>
      <c r="V85" s="34"/>
    </row>
    <row r="86" spans="1:22" x14ac:dyDescent="0.25">
      <c r="A86" s="13"/>
      <c r="B86" s="15"/>
      <c r="C86" s="15"/>
      <c r="D86" s="15"/>
      <c r="E86" s="15"/>
      <c r="F86" s="15"/>
      <c r="G86" s="16"/>
      <c r="H86" s="13"/>
      <c r="I86" s="19"/>
      <c r="J86" s="19"/>
      <c r="K86" s="15"/>
      <c r="L86" s="34"/>
      <c r="M86" s="34"/>
      <c r="N86" s="34"/>
      <c r="O86" s="34"/>
      <c r="P86" s="34"/>
      <c r="Q86" s="34"/>
      <c r="R86" s="34"/>
      <c r="S86" s="34"/>
      <c r="T86" s="34"/>
      <c r="U86" s="42" t="s">
        <v>120</v>
      </c>
      <c r="V86" s="34"/>
    </row>
    <row r="87" spans="1:22" x14ac:dyDescent="0.25">
      <c r="A87" s="13"/>
      <c r="B87" s="15"/>
      <c r="C87" s="15"/>
      <c r="D87" s="15"/>
      <c r="E87" s="15"/>
      <c r="F87" s="15"/>
      <c r="G87" s="16"/>
      <c r="H87" s="13"/>
      <c r="I87" s="19"/>
      <c r="J87" s="19"/>
      <c r="K87" s="15"/>
      <c r="L87" s="34"/>
      <c r="M87" s="34"/>
      <c r="N87" s="34"/>
      <c r="O87" s="34"/>
      <c r="P87" s="34"/>
      <c r="Q87" s="34"/>
      <c r="R87" s="34"/>
      <c r="S87" s="34"/>
      <c r="T87" s="34"/>
      <c r="U87" s="42" t="s">
        <v>121</v>
      </c>
      <c r="V87" s="34"/>
    </row>
    <row r="88" spans="1:22" x14ac:dyDescent="0.25">
      <c r="A88" s="13"/>
      <c r="B88" s="15"/>
      <c r="C88" s="15"/>
      <c r="D88" s="15"/>
      <c r="E88" s="15"/>
      <c r="F88" s="15"/>
      <c r="G88" s="16"/>
      <c r="H88" s="13"/>
      <c r="I88" s="19"/>
      <c r="J88" s="19"/>
      <c r="K88" s="15"/>
      <c r="L88" s="34"/>
      <c r="M88" s="34"/>
      <c r="N88" s="34"/>
      <c r="O88" s="34"/>
      <c r="P88" s="34"/>
      <c r="Q88" s="34"/>
      <c r="R88" s="34"/>
      <c r="S88" s="34"/>
      <c r="T88" s="34"/>
      <c r="U88" s="42" t="s">
        <v>122</v>
      </c>
      <c r="V88" s="34"/>
    </row>
    <row r="89" spans="1:22" x14ac:dyDescent="0.25">
      <c r="A89" s="13"/>
      <c r="B89" s="15"/>
      <c r="C89" s="15"/>
      <c r="D89" s="15"/>
      <c r="E89" s="15"/>
      <c r="F89" s="15"/>
      <c r="G89" s="16"/>
      <c r="H89" s="13"/>
      <c r="I89" s="19"/>
      <c r="J89" s="19"/>
      <c r="K89" s="15"/>
      <c r="L89" s="34"/>
      <c r="M89" s="34"/>
      <c r="N89" s="34"/>
      <c r="O89" s="34"/>
      <c r="P89" s="34"/>
      <c r="Q89" s="34"/>
      <c r="R89" s="34"/>
      <c r="S89" s="34"/>
      <c r="T89" s="34"/>
      <c r="U89" s="42" t="s">
        <v>123</v>
      </c>
      <c r="V89" s="34"/>
    </row>
    <row r="90" spans="1:22" x14ac:dyDescent="0.25">
      <c r="A90" s="13"/>
      <c r="B90" s="15"/>
      <c r="C90" s="15"/>
      <c r="D90" s="15"/>
      <c r="E90" s="15"/>
      <c r="F90" s="15"/>
      <c r="G90" s="16"/>
      <c r="H90" s="13"/>
      <c r="I90" s="19"/>
      <c r="J90" s="19"/>
      <c r="K90" s="15"/>
      <c r="L90" s="34"/>
      <c r="M90" s="34"/>
      <c r="N90" s="34"/>
      <c r="O90" s="34"/>
      <c r="P90" s="34"/>
      <c r="Q90" s="34"/>
      <c r="R90" s="34"/>
      <c r="S90" s="34"/>
      <c r="T90" s="34"/>
      <c r="U90" s="42" t="s">
        <v>124</v>
      </c>
      <c r="V90" s="34"/>
    </row>
    <row r="91" spans="1:22" x14ac:dyDescent="0.25">
      <c r="A91" s="13"/>
      <c r="B91" s="15"/>
      <c r="C91" s="15"/>
      <c r="D91" s="15"/>
      <c r="E91" s="15"/>
      <c r="F91" s="15"/>
      <c r="G91" s="16"/>
      <c r="H91" s="13"/>
      <c r="I91" s="19"/>
      <c r="J91" s="19"/>
      <c r="K91" s="15"/>
      <c r="L91" s="34"/>
      <c r="M91" s="34"/>
      <c r="N91" s="34"/>
      <c r="O91" s="34"/>
      <c r="P91" s="34"/>
      <c r="Q91" s="34"/>
      <c r="R91" s="34"/>
      <c r="S91" s="34"/>
      <c r="T91" s="34"/>
      <c r="U91" s="42" t="s">
        <v>125</v>
      </c>
      <c r="V91" s="34"/>
    </row>
    <row r="92" spans="1:22" x14ac:dyDescent="0.25">
      <c r="A92" s="13"/>
      <c r="B92" s="15"/>
      <c r="C92" s="15"/>
      <c r="D92" s="15"/>
      <c r="E92" s="15"/>
      <c r="F92" s="15"/>
      <c r="G92" s="16"/>
      <c r="H92" s="13"/>
      <c r="I92" s="19"/>
      <c r="J92" s="19"/>
      <c r="K92" s="15"/>
      <c r="L92" s="34"/>
      <c r="M92" s="34"/>
      <c r="N92" s="34"/>
      <c r="O92" s="34"/>
      <c r="P92" s="34"/>
      <c r="Q92" s="34"/>
      <c r="R92" s="34"/>
      <c r="S92" s="34"/>
      <c r="T92" s="34"/>
      <c r="U92" s="42" t="s">
        <v>126</v>
      </c>
      <c r="V92" s="34"/>
    </row>
    <row r="93" spans="1:22" x14ac:dyDescent="0.25">
      <c r="A93" s="13"/>
      <c r="B93" s="15"/>
      <c r="C93" s="15"/>
      <c r="D93" s="15"/>
      <c r="E93" s="15"/>
      <c r="F93" s="15"/>
      <c r="G93" s="16"/>
      <c r="H93" s="13"/>
      <c r="I93" s="19"/>
      <c r="J93" s="19"/>
      <c r="K93" s="15"/>
      <c r="L93" s="34"/>
      <c r="M93" s="34"/>
      <c r="N93" s="34"/>
      <c r="O93" s="34"/>
      <c r="P93" s="34"/>
      <c r="Q93" s="34"/>
      <c r="R93" s="34"/>
      <c r="S93" s="34"/>
      <c r="T93" s="34"/>
      <c r="U93" s="42" t="s">
        <v>127</v>
      </c>
      <c r="V93" s="34"/>
    </row>
    <row r="94" spans="1:22" x14ac:dyDescent="0.25">
      <c r="A94" s="13"/>
      <c r="B94" s="15"/>
      <c r="C94" s="15"/>
      <c r="D94" s="15"/>
      <c r="E94" s="15"/>
      <c r="F94" s="15"/>
      <c r="G94" s="16"/>
      <c r="H94" s="13"/>
      <c r="I94" s="19"/>
      <c r="J94" s="19"/>
      <c r="K94" s="15"/>
      <c r="L94" s="34"/>
      <c r="M94" s="34"/>
      <c r="N94" s="34"/>
      <c r="O94" s="34"/>
      <c r="P94" s="34"/>
      <c r="Q94" s="34"/>
      <c r="R94" s="34"/>
      <c r="S94" s="34"/>
      <c r="T94" s="34"/>
      <c r="U94" s="42" t="s">
        <v>128</v>
      </c>
      <c r="V94" s="34"/>
    </row>
    <row r="95" spans="1:22" x14ac:dyDescent="0.25">
      <c r="A95" s="13"/>
      <c r="B95" s="15"/>
      <c r="C95" s="15"/>
      <c r="D95" s="15"/>
      <c r="E95" s="15"/>
      <c r="F95" s="15"/>
      <c r="G95" s="16"/>
      <c r="H95" s="13"/>
      <c r="I95" s="19"/>
      <c r="J95" s="19"/>
      <c r="K95" s="15"/>
      <c r="L95" s="34"/>
      <c r="M95" s="34"/>
      <c r="N95" s="34"/>
      <c r="O95" s="34"/>
      <c r="P95" s="34"/>
      <c r="Q95" s="34"/>
      <c r="R95" s="34"/>
      <c r="S95" s="34"/>
      <c r="T95" s="34"/>
      <c r="U95" s="42" t="s">
        <v>129</v>
      </c>
      <c r="V95" s="34"/>
    </row>
    <row r="96" spans="1:22" x14ac:dyDescent="0.25">
      <c r="A96" s="13"/>
      <c r="B96" s="15"/>
      <c r="C96" s="15"/>
      <c r="D96" s="15"/>
      <c r="E96" s="15"/>
      <c r="F96" s="15"/>
      <c r="G96" s="16"/>
      <c r="H96" s="13"/>
      <c r="I96" s="19"/>
      <c r="J96" s="19"/>
      <c r="K96" s="15"/>
      <c r="L96" s="34"/>
      <c r="M96" s="34"/>
      <c r="N96" s="34"/>
      <c r="O96" s="34"/>
      <c r="P96" s="34"/>
      <c r="Q96" s="34"/>
      <c r="R96" s="34"/>
      <c r="S96" s="34"/>
      <c r="T96" s="34"/>
      <c r="U96" s="42" t="s">
        <v>130</v>
      </c>
      <c r="V96" s="34"/>
    </row>
    <row r="97" spans="1:22" x14ac:dyDescent="0.25">
      <c r="A97" s="13"/>
      <c r="B97" s="15"/>
      <c r="C97" s="15"/>
      <c r="D97" s="15"/>
      <c r="E97" s="15"/>
      <c r="F97" s="15"/>
      <c r="G97" s="16"/>
      <c r="H97" s="13"/>
      <c r="I97" s="19"/>
      <c r="J97" s="19"/>
      <c r="K97" s="15"/>
      <c r="L97" s="34"/>
      <c r="M97" s="34"/>
      <c r="N97" s="34"/>
      <c r="O97" s="34"/>
      <c r="P97" s="34"/>
      <c r="Q97" s="34"/>
      <c r="R97" s="34"/>
      <c r="S97" s="34"/>
      <c r="T97" s="34"/>
      <c r="U97" s="42" t="s">
        <v>131</v>
      </c>
      <c r="V97" s="34"/>
    </row>
    <row r="98" spans="1:22" x14ac:dyDescent="0.25">
      <c r="A98" s="13"/>
      <c r="B98" s="15"/>
      <c r="C98" s="15"/>
      <c r="D98" s="15"/>
      <c r="E98" s="15"/>
      <c r="F98" s="15"/>
      <c r="G98" s="16"/>
      <c r="H98" s="13"/>
      <c r="I98" s="19"/>
      <c r="J98" s="19"/>
      <c r="K98" s="15"/>
      <c r="L98" s="34"/>
      <c r="M98" s="34"/>
      <c r="N98" s="34"/>
      <c r="O98" s="34"/>
      <c r="P98" s="34"/>
      <c r="Q98" s="34"/>
      <c r="R98" s="34"/>
      <c r="S98" s="34"/>
      <c r="T98" s="34"/>
      <c r="U98" s="42" t="s">
        <v>132</v>
      </c>
      <c r="V98" s="34"/>
    </row>
    <row r="99" spans="1:22" x14ac:dyDescent="0.25">
      <c r="A99" s="13"/>
      <c r="B99" s="15"/>
      <c r="C99" s="15"/>
      <c r="D99" s="15"/>
      <c r="E99" s="15"/>
      <c r="F99" s="15"/>
      <c r="G99" s="16"/>
      <c r="H99" s="13"/>
      <c r="I99" s="19"/>
      <c r="J99" s="19"/>
      <c r="K99" s="15"/>
      <c r="L99" s="34"/>
      <c r="M99" s="34"/>
      <c r="N99" s="34"/>
      <c r="O99" s="34"/>
      <c r="P99" s="34"/>
      <c r="Q99" s="34"/>
      <c r="R99" s="34"/>
      <c r="S99" s="34"/>
      <c r="T99" s="34"/>
      <c r="U99" s="42" t="s">
        <v>133</v>
      </c>
      <c r="V99" s="34"/>
    </row>
    <row r="100" spans="1:22" x14ac:dyDescent="0.25">
      <c r="A100" s="13"/>
      <c r="B100" s="15"/>
      <c r="C100" s="15"/>
      <c r="D100" s="15"/>
      <c r="E100" s="15"/>
      <c r="F100" s="15"/>
      <c r="G100" s="16"/>
      <c r="H100" s="13"/>
      <c r="I100" s="19"/>
      <c r="J100" s="19"/>
      <c r="K100" s="15"/>
      <c r="L100" s="34"/>
      <c r="M100" s="34"/>
      <c r="N100" s="34"/>
      <c r="O100" s="34"/>
      <c r="P100" s="34"/>
      <c r="Q100" s="34"/>
      <c r="R100" s="34"/>
      <c r="S100" s="34"/>
      <c r="T100" s="34"/>
      <c r="U100" s="42" t="s">
        <v>134</v>
      </c>
      <c r="V100" s="34"/>
    </row>
    <row r="101" spans="1:22" x14ac:dyDescent="0.25">
      <c r="A101" s="13"/>
      <c r="B101" s="15"/>
      <c r="C101" s="15"/>
      <c r="D101" s="15"/>
      <c r="E101" s="15"/>
      <c r="F101" s="15"/>
      <c r="G101" s="16"/>
      <c r="H101" s="13"/>
      <c r="I101" s="19"/>
      <c r="J101" s="19"/>
      <c r="K101" s="15"/>
      <c r="L101" s="34"/>
      <c r="M101" s="34"/>
      <c r="N101" s="34"/>
      <c r="O101" s="34"/>
      <c r="P101" s="34"/>
      <c r="Q101" s="34"/>
      <c r="R101" s="34"/>
      <c r="S101" s="34"/>
      <c r="T101" s="34"/>
      <c r="U101" s="42" t="s">
        <v>135</v>
      </c>
      <c r="V101" s="34"/>
    </row>
    <row r="102" spans="1:22" x14ac:dyDescent="0.25">
      <c r="A102" s="13"/>
      <c r="B102" s="15"/>
      <c r="C102" s="15"/>
      <c r="D102" s="15"/>
      <c r="E102" s="15"/>
      <c r="F102" s="15"/>
      <c r="G102" s="16"/>
      <c r="H102" s="13"/>
      <c r="I102" s="19"/>
      <c r="J102" s="19"/>
      <c r="K102" s="15"/>
      <c r="L102" s="34"/>
      <c r="M102" s="34"/>
      <c r="N102" s="34"/>
      <c r="O102" s="34"/>
      <c r="P102" s="34"/>
      <c r="Q102" s="34"/>
      <c r="R102" s="34"/>
      <c r="S102" s="34"/>
      <c r="T102" s="34"/>
      <c r="U102" s="42" t="s">
        <v>136</v>
      </c>
      <c r="V102" s="34"/>
    </row>
    <row r="103" spans="1:22" ht="16.5" customHeight="1" x14ac:dyDescent="0.25">
      <c r="A103" s="13"/>
      <c r="B103" s="15"/>
      <c r="C103" s="15"/>
      <c r="D103" s="15"/>
      <c r="E103" s="15"/>
      <c r="F103" s="15"/>
      <c r="G103" s="16"/>
      <c r="H103" s="13"/>
      <c r="I103" s="19"/>
      <c r="J103" s="19"/>
      <c r="K103" s="15"/>
      <c r="L103" s="34"/>
      <c r="M103" s="34"/>
      <c r="N103" s="34"/>
      <c r="O103" s="34"/>
      <c r="P103" s="34"/>
      <c r="Q103" s="34"/>
      <c r="R103" s="34"/>
      <c r="S103" s="34"/>
      <c r="T103" s="34"/>
      <c r="U103" s="42" t="s">
        <v>137</v>
      </c>
      <c r="V103" s="34"/>
    </row>
    <row r="104" spans="1:22" x14ac:dyDescent="0.25">
      <c r="A104" s="13"/>
      <c r="B104" s="15"/>
      <c r="C104" s="15"/>
      <c r="D104" s="15"/>
      <c r="E104" s="15"/>
      <c r="F104" s="15"/>
      <c r="G104" s="16"/>
      <c r="H104" s="13"/>
      <c r="I104" s="19"/>
      <c r="J104" s="19"/>
      <c r="K104" s="15"/>
      <c r="L104" s="34"/>
      <c r="M104" s="34"/>
      <c r="N104" s="34"/>
      <c r="O104" s="34"/>
      <c r="P104" s="34"/>
      <c r="Q104" s="34"/>
      <c r="R104" s="34"/>
      <c r="S104" s="34"/>
      <c r="T104" s="34"/>
      <c r="U104" s="42" t="s">
        <v>138</v>
      </c>
      <c r="V104" s="34"/>
    </row>
    <row r="105" spans="1:22" x14ac:dyDescent="0.25">
      <c r="A105" s="13"/>
      <c r="B105" s="15"/>
      <c r="C105" s="15"/>
      <c r="D105" s="15"/>
      <c r="E105" s="15"/>
      <c r="F105" s="15"/>
      <c r="G105" s="16"/>
      <c r="H105" s="13"/>
      <c r="I105" s="19"/>
      <c r="J105" s="19"/>
      <c r="K105" s="15"/>
      <c r="L105" s="34"/>
      <c r="M105" s="34"/>
      <c r="N105" s="34"/>
      <c r="O105" s="34"/>
      <c r="P105" s="34"/>
      <c r="Q105" s="34"/>
      <c r="R105" s="34"/>
      <c r="S105" s="34"/>
      <c r="T105" s="34"/>
      <c r="U105" s="42" t="s">
        <v>139</v>
      </c>
      <c r="V105" s="34"/>
    </row>
    <row r="106" spans="1:22" x14ac:dyDescent="0.25">
      <c r="A106" s="13"/>
      <c r="B106" s="15"/>
      <c r="C106" s="15"/>
      <c r="D106" s="15"/>
      <c r="E106" s="15"/>
      <c r="F106" s="15"/>
      <c r="G106" s="16"/>
      <c r="H106" s="13"/>
      <c r="I106" s="19"/>
      <c r="J106" s="19"/>
      <c r="K106" s="15"/>
      <c r="L106" s="43"/>
      <c r="M106" s="43"/>
      <c r="N106" s="43"/>
      <c r="O106" s="43"/>
      <c r="P106" s="34"/>
      <c r="Q106" s="34"/>
      <c r="R106" s="34"/>
      <c r="S106" s="34"/>
      <c r="T106" s="34"/>
      <c r="U106" s="42" t="s">
        <v>140</v>
      </c>
      <c r="V106" s="34"/>
    </row>
    <row r="107" spans="1:22" x14ac:dyDescent="0.25">
      <c r="A107" s="13"/>
      <c r="B107" s="15"/>
      <c r="C107" s="15"/>
      <c r="D107" s="15"/>
      <c r="E107" s="15"/>
      <c r="F107" s="15"/>
      <c r="G107" s="16"/>
      <c r="H107" s="13"/>
      <c r="I107" s="19"/>
      <c r="J107" s="19"/>
      <c r="K107" s="15"/>
      <c r="L107" s="44"/>
      <c r="M107" s="44"/>
      <c r="N107" s="44"/>
      <c r="O107" s="41"/>
      <c r="P107" s="34"/>
      <c r="Q107" s="34"/>
      <c r="R107" s="34"/>
      <c r="S107" s="34"/>
      <c r="T107" s="34"/>
      <c r="U107" s="42" t="s">
        <v>141</v>
      </c>
      <c r="V107" s="34"/>
    </row>
    <row r="108" spans="1:22" x14ac:dyDescent="0.25">
      <c r="A108" s="13"/>
      <c r="B108" s="15"/>
      <c r="C108" s="15"/>
      <c r="D108" s="15"/>
      <c r="E108" s="15"/>
      <c r="F108" s="15"/>
      <c r="G108" s="16"/>
      <c r="H108" s="13"/>
      <c r="I108" s="19"/>
      <c r="J108" s="19"/>
      <c r="K108" s="15"/>
      <c r="L108" s="43"/>
      <c r="M108" s="43"/>
      <c r="N108" s="43"/>
      <c r="O108" s="43"/>
      <c r="P108" s="34"/>
      <c r="Q108" s="34"/>
      <c r="R108" s="34"/>
      <c r="S108" s="34"/>
      <c r="T108" s="34"/>
      <c r="U108" s="42" t="s">
        <v>142</v>
      </c>
      <c r="V108" s="34"/>
    </row>
    <row r="109" spans="1:22" x14ac:dyDescent="0.25">
      <c r="A109" s="13"/>
      <c r="B109" s="15"/>
      <c r="C109" s="15"/>
      <c r="D109" s="15"/>
      <c r="E109" s="15"/>
      <c r="F109" s="15"/>
      <c r="G109" s="16"/>
      <c r="H109" s="13"/>
      <c r="I109" s="19"/>
      <c r="J109" s="19"/>
      <c r="K109" s="15"/>
      <c r="L109" s="43"/>
      <c r="M109" s="43"/>
      <c r="N109" s="43"/>
      <c r="O109" s="43"/>
      <c r="P109" s="34"/>
      <c r="Q109" s="34"/>
      <c r="R109" s="34"/>
      <c r="S109" s="34"/>
      <c r="T109" s="34"/>
      <c r="U109" s="42" t="s">
        <v>143</v>
      </c>
      <c r="V109" s="34"/>
    </row>
    <row r="110" spans="1:22" x14ac:dyDescent="0.25">
      <c r="A110" s="13"/>
      <c r="B110" s="15"/>
      <c r="C110" s="15"/>
      <c r="D110" s="15"/>
      <c r="E110" s="15"/>
      <c r="F110" s="15"/>
      <c r="G110" s="16"/>
      <c r="H110" s="13"/>
      <c r="I110" s="19"/>
      <c r="J110" s="19"/>
      <c r="K110" s="15"/>
      <c r="L110" s="43"/>
      <c r="M110" s="43"/>
      <c r="N110" s="43"/>
      <c r="O110" s="43"/>
      <c r="P110" s="34"/>
      <c r="Q110" s="34"/>
      <c r="R110" s="34"/>
      <c r="S110" s="34"/>
      <c r="T110" s="34"/>
      <c r="U110" s="42" t="s">
        <v>144</v>
      </c>
      <c r="V110" s="34"/>
    </row>
    <row r="111" spans="1:22" x14ac:dyDescent="0.25">
      <c r="A111" s="13"/>
      <c r="B111" s="15"/>
      <c r="C111" s="15"/>
      <c r="D111" s="15"/>
      <c r="E111" s="15"/>
      <c r="F111" s="15"/>
      <c r="G111" s="16"/>
      <c r="H111" s="13"/>
      <c r="I111" s="19"/>
      <c r="J111" s="19"/>
      <c r="K111" s="15"/>
      <c r="L111" s="43"/>
      <c r="M111" s="43"/>
      <c r="N111" s="43"/>
      <c r="O111" s="43"/>
      <c r="P111" s="34"/>
      <c r="Q111" s="34"/>
      <c r="R111" s="34"/>
      <c r="S111" s="34"/>
      <c r="T111" s="34"/>
      <c r="U111" s="42" t="s">
        <v>145</v>
      </c>
      <c r="V111" s="34"/>
    </row>
    <row r="112" spans="1:22" x14ac:dyDescent="0.25">
      <c r="A112" s="13"/>
      <c r="B112" s="15"/>
      <c r="C112" s="15"/>
      <c r="D112" s="15"/>
      <c r="E112" s="15"/>
      <c r="F112" s="15"/>
      <c r="G112" s="16"/>
      <c r="H112" s="13"/>
      <c r="I112" s="19"/>
      <c r="J112" s="19"/>
      <c r="K112" s="15"/>
      <c r="L112" s="8"/>
      <c r="M112" s="8"/>
      <c r="N112" s="8"/>
      <c r="O112" s="8"/>
      <c r="U112" s="42" t="s">
        <v>146</v>
      </c>
    </row>
    <row r="113" spans="1:21" x14ac:dyDescent="0.25">
      <c r="A113" s="13"/>
      <c r="B113" s="15"/>
      <c r="C113" s="15"/>
      <c r="D113" s="15"/>
      <c r="E113" s="15"/>
      <c r="F113" s="15"/>
      <c r="G113" s="16"/>
      <c r="H113" s="13"/>
      <c r="I113" s="19"/>
      <c r="J113" s="19"/>
      <c r="K113" s="15"/>
      <c r="L113" s="8"/>
      <c r="M113" s="8"/>
      <c r="N113" s="8"/>
      <c r="O113" s="8"/>
      <c r="U113" s="42" t="s">
        <v>147</v>
      </c>
    </row>
    <row r="114" spans="1:21" x14ac:dyDescent="0.25">
      <c r="A114" s="13"/>
      <c r="B114" s="15"/>
      <c r="C114" s="15"/>
      <c r="D114" s="15"/>
      <c r="E114" s="15"/>
      <c r="F114" s="15"/>
      <c r="G114" s="16"/>
      <c r="H114" s="13"/>
      <c r="I114" s="19"/>
      <c r="J114" s="19"/>
      <c r="K114" s="15"/>
      <c r="L114" s="8"/>
      <c r="M114" s="8"/>
      <c r="N114" s="8"/>
      <c r="O114" s="8"/>
    </row>
    <row r="115" spans="1:21" x14ac:dyDescent="0.25">
      <c r="A115" s="13"/>
      <c r="B115" s="15"/>
      <c r="C115" s="15"/>
      <c r="D115" s="15"/>
      <c r="E115" s="15"/>
      <c r="F115" s="15"/>
      <c r="G115" s="16"/>
      <c r="H115" s="13"/>
      <c r="I115" s="19"/>
      <c r="J115" s="19"/>
      <c r="K115" s="15"/>
      <c r="L115" s="8"/>
      <c r="M115" s="8"/>
      <c r="N115" s="8"/>
      <c r="O115" s="8"/>
    </row>
    <row r="116" spans="1:21" x14ac:dyDescent="0.25">
      <c r="A116" s="13"/>
      <c r="B116" s="15"/>
      <c r="C116" s="15"/>
      <c r="D116" s="15"/>
      <c r="E116" s="15"/>
      <c r="F116" s="15"/>
      <c r="G116" s="16"/>
      <c r="H116" s="13"/>
      <c r="I116" s="19"/>
      <c r="J116" s="19"/>
      <c r="K116" s="15"/>
      <c r="L116" s="8"/>
      <c r="M116" s="8"/>
      <c r="N116" s="8"/>
      <c r="O116" s="8"/>
    </row>
    <row r="117" spans="1:21" x14ac:dyDescent="0.25">
      <c r="A117" s="13"/>
      <c r="B117" s="15"/>
      <c r="C117" s="15"/>
      <c r="D117" s="15"/>
      <c r="E117" s="15"/>
      <c r="F117" s="15"/>
      <c r="G117" s="16"/>
      <c r="H117" s="13"/>
      <c r="I117" s="19"/>
      <c r="J117" s="19"/>
      <c r="K117" s="15"/>
      <c r="L117" s="8"/>
      <c r="M117" s="8"/>
      <c r="N117" s="8"/>
      <c r="O117" s="8"/>
    </row>
    <row r="118" spans="1:21" x14ac:dyDescent="0.25">
      <c r="A118" s="13"/>
      <c r="B118" s="15"/>
      <c r="C118" s="15"/>
      <c r="D118" s="15"/>
      <c r="E118" s="15"/>
      <c r="F118" s="15"/>
      <c r="G118" s="16"/>
      <c r="H118" s="13"/>
      <c r="I118" s="19"/>
      <c r="J118" s="19"/>
      <c r="K118" s="15"/>
      <c r="L118" s="8"/>
      <c r="M118" s="8"/>
      <c r="N118" s="8"/>
      <c r="O118" s="8"/>
    </row>
    <row r="119" spans="1:21" x14ac:dyDescent="0.25">
      <c r="A119" s="13"/>
      <c r="B119" s="15"/>
      <c r="C119" s="15"/>
      <c r="D119" s="15"/>
      <c r="E119" s="15"/>
      <c r="F119" s="15"/>
      <c r="G119" s="16"/>
      <c r="H119" s="13"/>
      <c r="I119" s="19"/>
      <c r="J119" s="19"/>
      <c r="K119" s="15"/>
      <c r="L119" s="8"/>
      <c r="M119" s="8"/>
      <c r="N119" s="8"/>
      <c r="O119" s="8"/>
    </row>
    <row r="120" spans="1:21" x14ac:dyDescent="0.25">
      <c r="A120" s="13"/>
      <c r="B120" s="15"/>
      <c r="C120" s="15"/>
      <c r="D120" s="15"/>
      <c r="E120" s="15"/>
      <c r="F120" s="15"/>
      <c r="G120" s="16"/>
      <c r="H120" s="13"/>
      <c r="I120" s="19"/>
      <c r="J120" s="19"/>
      <c r="K120" s="15"/>
      <c r="L120" s="8"/>
      <c r="M120" s="8"/>
      <c r="N120" s="8"/>
      <c r="O120" s="8"/>
    </row>
    <row r="121" spans="1:21" x14ac:dyDescent="0.25">
      <c r="A121" s="13"/>
      <c r="B121" s="15"/>
      <c r="C121" s="15"/>
      <c r="D121" s="15"/>
      <c r="E121" s="15"/>
      <c r="F121" s="15"/>
      <c r="G121" s="16"/>
      <c r="H121" s="13"/>
      <c r="I121" s="19"/>
      <c r="J121" s="19"/>
      <c r="K121" s="15"/>
      <c r="L121" s="8"/>
      <c r="M121" s="8"/>
      <c r="N121" s="8"/>
      <c r="O121" s="8"/>
    </row>
    <row r="122" spans="1:21" x14ac:dyDescent="0.25">
      <c r="A122" s="13"/>
      <c r="B122" s="15"/>
      <c r="C122" s="15"/>
      <c r="D122" s="15"/>
      <c r="E122" s="15"/>
      <c r="F122" s="15"/>
      <c r="G122" s="16"/>
      <c r="H122" s="13"/>
      <c r="I122" s="19"/>
      <c r="J122" s="19"/>
      <c r="K122" s="15"/>
      <c r="L122" s="8"/>
      <c r="M122" s="8"/>
      <c r="N122" s="8"/>
      <c r="O122" s="8"/>
    </row>
    <row r="123" spans="1:21" x14ac:dyDescent="0.25">
      <c r="A123" s="13"/>
      <c r="B123" s="15"/>
      <c r="C123" s="15"/>
      <c r="D123" s="15"/>
      <c r="E123" s="15"/>
      <c r="F123" s="15"/>
      <c r="G123" s="16"/>
      <c r="H123" s="13"/>
      <c r="I123" s="19"/>
      <c r="J123" s="19"/>
      <c r="K123" s="15"/>
      <c r="L123" s="8"/>
      <c r="M123" s="8"/>
      <c r="N123" s="8"/>
      <c r="O123" s="8"/>
    </row>
    <row r="124" spans="1:21" x14ac:dyDescent="0.25">
      <c r="A124" s="13"/>
      <c r="B124" s="15"/>
      <c r="C124" s="15"/>
      <c r="D124" s="15"/>
      <c r="E124" s="15"/>
      <c r="F124" s="15"/>
      <c r="G124" s="16"/>
      <c r="H124" s="13"/>
      <c r="I124" s="19"/>
      <c r="J124" s="19"/>
      <c r="K124" s="15"/>
      <c r="L124" s="8"/>
      <c r="M124" s="8"/>
      <c r="N124" s="8"/>
      <c r="O124" s="8"/>
    </row>
    <row r="125" spans="1:21" x14ac:dyDescent="0.25">
      <c r="A125" s="13"/>
      <c r="B125" s="15"/>
      <c r="C125" s="15"/>
      <c r="D125" s="15"/>
      <c r="E125" s="15"/>
      <c r="F125" s="15"/>
      <c r="G125" s="16"/>
      <c r="H125" s="13"/>
      <c r="I125" s="19"/>
      <c r="J125" s="19"/>
      <c r="K125" s="15"/>
      <c r="L125" s="8"/>
      <c r="M125" s="8"/>
      <c r="N125" s="8"/>
      <c r="O125" s="8"/>
    </row>
    <row r="126" spans="1:21" x14ac:dyDescent="0.25">
      <c r="A126" s="13"/>
      <c r="B126" s="15"/>
      <c r="C126" s="15"/>
      <c r="D126" s="15"/>
      <c r="E126" s="15"/>
      <c r="F126" s="15"/>
      <c r="G126" s="16"/>
      <c r="H126" s="13"/>
      <c r="I126" s="19"/>
      <c r="J126" s="19"/>
      <c r="K126" s="15"/>
      <c r="L126" s="8"/>
      <c r="M126" s="8"/>
      <c r="N126" s="8"/>
      <c r="O126" s="8"/>
    </row>
    <row r="127" spans="1:21" x14ac:dyDescent="0.25">
      <c r="A127" s="13"/>
      <c r="B127" s="15"/>
      <c r="C127" s="15"/>
      <c r="D127" s="15"/>
      <c r="E127" s="15"/>
      <c r="F127" s="15"/>
      <c r="G127" s="16"/>
      <c r="H127" s="13"/>
      <c r="I127" s="19"/>
      <c r="J127" s="19"/>
      <c r="K127" s="15"/>
      <c r="L127" s="8"/>
      <c r="M127" s="8"/>
      <c r="N127" s="8"/>
      <c r="O127" s="8"/>
    </row>
    <row r="128" spans="1:21" x14ac:dyDescent="0.25">
      <c r="A128" s="13"/>
      <c r="B128" s="15"/>
      <c r="C128" s="15"/>
      <c r="D128" s="15"/>
      <c r="E128" s="15"/>
      <c r="F128" s="15"/>
      <c r="G128" s="16"/>
      <c r="H128" s="13"/>
      <c r="I128" s="19"/>
      <c r="J128" s="19"/>
      <c r="K128" s="15"/>
      <c r="L128" s="8"/>
      <c r="M128" s="8"/>
      <c r="N128" s="8"/>
      <c r="O128" s="8"/>
    </row>
    <row r="129" spans="1:15" x14ac:dyDescent="0.25">
      <c r="A129" s="13"/>
      <c r="B129" s="15"/>
      <c r="C129" s="15"/>
      <c r="D129" s="15"/>
      <c r="E129" s="15"/>
      <c r="F129" s="15"/>
      <c r="G129" s="16"/>
      <c r="H129" s="13"/>
      <c r="I129" s="19"/>
      <c r="J129" s="19"/>
      <c r="K129" s="15"/>
      <c r="L129" s="8"/>
      <c r="M129" s="8"/>
      <c r="N129" s="8"/>
      <c r="O129" s="8"/>
    </row>
    <row r="130" spans="1:15" x14ac:dyDescent="0.25">
      <c r="A130" s="13"/>
      <c r="B130" s="15"/>
      <c r="C130" s="15"/>
      <c r="D130" s="15"/>
      <c r="E130" s="15"/>
      <c r="F130" s="15"/>
      <c r="G130" s="16"/>
      <c r="H130" s="13"/>
      <c r="I130" s="19"/>
      <c r="J130" s="19"/>
      <c r="K130" s="15"/>
      <c r="L130" s="8"/>
      <c r="M130" s="8"/>
      <c r="N130" s="8"/>
      <c r="O130" s="8"/>
    </row>
    <row r="131" spans="1:15" x14ac:dyDescent="0.25">
      <c r="A131" s="13"/>
      <c r="B131" s="15"/>
      <c r="C131" s="15"/>
      <c r="D131" s="15"/>
      <c r="E131" s="15"/>
      <c r="F131" s="15"/>
      <c r="G131" s="16"/>
      <c r="H131" s="13"/>
      <c r="I131" s="19"/>
      <c r="J131" s="19"/>
      <c r="K131" s="15"/>
      <c r="L131" s="8"/>
      <c r="M131" s="8"/>
      <c r="N131" s="8"/>
      <c r="O131" s="8"/>
    </row>
    <row r="132" spans="1:15" x14ac:dyDescent="0.25">
      <c r="A132" s="13"/>
      <c r="B132" s="15"/>
      <c r="C132" s="15"/>
      <c r="D132" s="15"/>
      <c r="E132" s="15"/>
      <c r="F132" s="15"/>
      <c r="G132" s="16"/>
      <c r="H132" s="13"/>
      <c r="I132" s="19"/>
      <c r="J132" s="19"/>
      <c r="K132" s="15"/>
      <c r="L132" s="8"/>
      <c r="M132" s="8"/>
      <c r="N132" s="8"/>
      <c r="O132" s="8"/>
    </row>
    <row r="133" spans="1:15" x14ac:dyDescent="0.25">
      <c r="L133" s="8"/>
      <c r="M133" s="8"/>
      <c r="N133" s="8"/>
      <c r="O133" s="8"/>
    </row>
    <row r="134" spans="1:15" x14ac:dyDescent="0.25">
      <c r="L134" s="8"/>
      <c r="M134" s="8"/>
      <c r="N134" s="8"/>
      <c r="O134" s="8"/>
    </row>
    <row r="135" spans="1:15" x14ac:dyDescent="0.25">
      <c r="L135" s="8"/>
      <c r="M135" s="8"/>
      <c r="N135" s="8"/>
      <c r="O135" s="8"/>
    </row>
    <row r="136" spans="1:15" x14ac:dyDescent="0.25">
      <c r="L136" s="8"/>
      <c r="M136" s="8"/>
      <c r="N136" s="8"/>
      <c r="O136" s="8"/>
    </row>
    <row r="137" spans="1:15" x14ac:dyDescent="0.25">
      <c r="L137" s="8"/>
      <c r="M137" s="8"/>
      <c r="N137" s="8"/>
      <c r="O137" s="8"/>
    </row>
    <row r="138" spans="1:15" x14ac:dyDescent="0.25">
      <c r="L138" s="8"/>
      <c r="M138" s="8"/>
      <c r="N138" s="8"/>
      <c r="O138" s="8"/>
    </row>
    <row r="139" spans="1:15" x14ac:dyDescent="0.25">
      <c r="L139" s="8"/>
      <c r="M139" s="8"/>
      <c r="N139" s="8"/>
      <c r="O139" s="8"/>
    </row>
    <row r="140" spans="1:15" x14ac:dyDescent="0.25">
      <c r="L140" s="8"/>
      <c r="M140" s="8"/>
      <c r="N140" s="8"/>
      <c r="O140" s="8"/>
    </row>
    <row r="141" spans="1:15" x14ac:dyDescent="0.25">
      <c r="L141" s="8"/>
      <c r="M141" s="8"/>
      <c r="N141" s="8"/>
      <c r="O141" s="8"/>
    </row>
    <row r="142" spans="1:15" x14ac:dyDescent="0.25">
      <c r="L142" s="8"/>
      <c r="M142" s="8"/>
      <c r="N142" s="8"/>
      <c r="O142" s="8"/>
    </row>
    <row r="143" spans="1:15" x14ac:dyDescent="0.25">
      <c r="L143" s="8"/>
      <c r="M143" s="8"/>
      <c r="N143" s="8"/>
      <c r="O143" s="8"/>
    </row>
    <row r="144" spans="1:15" x14ac:dyDescent="0.25">
      <c r="L144" s="8"/>
      <c r="M144" s="8"/>
      <c r="N144" s="8"/>
      <c r="O144" s="8"/>
    </row>
    <row r="145" spans="12:15" x14ac:dyDescent="0.25">
      <c r="L145" s="8"/>
      <c r="M145" s="8"/>
      <c r="N145" s="8"/>
      <c r="O145" s="8"/>
    </row>
    <row r="146" spans="12:15" x14ac:dyDescent="0.25">
      <c r="L146" s="8"/>
      <c r="M146" s="8"/>
      <c r="N146" s="8"/>
      <c r="O146" s="8"/>
    </row>
    <row r="147" spans="12:15" x14ac:dyDescent="0.25">
      <c r="L147" s="8"/>
      <c r="M147" s="8"/>
      <c r="N147" s="8"/>
      <c r="O147" s="8"/>
    </row>
    <row r="148" spans="12:15" x14ac:dyDescent="0.25">
      <c r="L148" s="8"/>
      <c r="M148" s="8"/>
      <c r="N148" s="8"/>
      <c r="O148" s="8"/>
    </row>
    <row r="149" spans="12:15" x14ac:dyDescent="0.25">
      <c r="L149" s="8"/>
      <c r="M149" s="8"/>
      <c r="N149" s="8"/>
      <c r="O149" s="8"/>
    </row>
    <row r="150" spans="12:15" x14ac:dyDescent="0.25">
      <c r="L150" s="8"/>
      <c r="M150" s="8"/>
      <c r="N150" s="8"/>
      <c r="O150" s="8"/>
    </row>
    <row r="151" spans="12:15" x14ac:dyDescent="0.25">
      <c r="L151" s="8"/>
      <c r="M151" s="8"/>
      <c r="N151" s="8"/>
      <c r="O151" s="8"/>
    </row>
    <row r="152" spans="12:15" x14ac:dyDescent="0.25">
      <c r="L152" s="8"/>
      <c r="M152" s="8"/>
      <c r="N152" s="8"/>
      <c r="O152" s="8"/>
    </row>
    <row r="153" spans="12:15" x14ac:dyDescent="0.25">
      <c r="L153" s="8"/>
      <c r="M153" s="8"/>
      <c r="N153" s="8"/>
      <c r="O153" s="8"/>
    </row>
    <row r="154" spans="12:15" x14ac:dyDescent="0.25">
      <c r="L154" s="8"/>
      <c r="M154" s="8"/>
      <c r="N154" s="8"/>
      <c r="O154" s="8"/>
    </row>
    <row r="155" spans="12:15" x14ac:dyDescent="0.25">
      <c r="L155" s="8"/>
      <c r="M155" s="8"/>
      <c r="N155" s="8"/>
      <c r="O155" s="8"/>
    </row>
    <row r="156" spans="12:15" x14ac:dyDescent="0.25">
      <c r="L156" s="8"/>
      <c r="M156" s="8"/>
      <c r="N156" s="8"/>
      <c r="O156" s="8"/>
    </row>
    <row r="157" spans="12:15" x14ac:dyDescent="0.25">
      <c r="L157" s="8"/>
      <c r="M157" s="8"/>
      <c r="N157" s="8"/>
      <c r="O157" s="8"/>
    </row>
    <row r="158" spans="12:15" x14ac:dyDescent="0.25">
      <c r="L158" s="8"/>
      <c r="M158" s="8"/>
      <c r="N158" s="8"/>
      <c r="O158" s="8"/>
    </row>
    <row r="159" spans="12:15" x14ac:dyDescent="0.25">
      <c r="L159" s="8"/>
      <c r="M159" s="8"/>
      <c r="N159" s="8"/>
      <c r="O159" s="8"/>
    </row>
    <row r="160" spans="12:15" x14ac:dyDescent="0.25">
      <c r="L160" s="8"/>
      <c r="M160" s="8"/>
      <c r="N160" s="8"/>
      <c r="O160" s="8"/>
    </row>
    <row r="161" spans="12:15" x14ac:dyDescent="0.25">
      <c r="L161" s="8"/>
      <c r="M161" s="8"/>
      <c r="N161" s="8"/>
      <c r="O161" s="8"/>
    </row>
    <row r="162" spans="12:15" x14ac:dyDescent="0.25">
      <c r="L162" s="8"/>
      <c r="M162" s="8"/>
      <c r="N162" s="8"/>
      <c r="O162" s="8"/>
    </row>
    <row r="163" spans="12:15" x14ac:dyDescent="0.25">
      <c r="L163" s="8"/>
      <c r="M163" s="8"/>
      <c r="N163" s="8"/>
      <c r="O163" s="8"/>
    </row>
    <row r="164" spans="12:15" x14ac:dyDescent="0.25">
      <c r="L164" s="8"/>
      <c r="M164" s="8"/>
      <c r="N164" s="8"/>
      <c r="O164" s="8"/>
    </row>
    <row r="165" spans="12:15" x14ac:dyDescent="0.25">
      <c r="L165" s="8"/>
      <c r="M165" s="8"/>
      <c r="N165" s="8"/>
      <c r="O165" s="8"/>
    </row>
    <row r="166" spans="12:15" x14ac:dyDescent="0.25">
      <c r="L166" s="8"/>
      <c r="M166" s="8"/>
      <c r="N166" s="8"/>
      <c r="O166" s="8"/>
    </row>
    <row r="167" spans="12:15" x14ac:dyDescent="0.25">
      <c r="L167" s="8"/>
      <c r="M167" s="8"/>
      <c r="N167" s="8"/>
      <c r="O167" s="8"/>
    </row>
    <row r="168" spans="12:15" x14ac:dyDescent="0.25">
      <c r="L168" s="8"/>
      <c r="M168" s="8"/>
      <c r="N168" s="8"/>
      <c r="O168" s="8"/>
    </row>
    <row r="169" spans="12:15" x14ac:dyDescent="0.25">
      <c r="L169" s="8"/>
      <c r="M169" s="8"/>
      <c r="N169" s="8"/>
      <c r="O169" s="8"/>
    </row>
    <row r="170" spans="12:15" x14ac:dyDescent="0.25">
      <c r="L170" s="8"/>
      <c r="M170" s="8"/>
      <c r="N170" s="8"/>
      <c r="O170" s="8"/>
    </row>
    <row r="171" spans="12:15" x14ac:dyDescent="0.25">
      <c r="L171" s="8"/>
      <c r="M171" s="8"/>
      <c r="N171" s="8"/>
      <c r="O171" s="8"/>
    </row>
    <row r="172" spans="12:15" x14ac:dyDescent="0.25">
      <c r="L172" s="8"/>
      <c r="M172" s="8"/>
      <c r="N172" s="8"/>
      <c r="O172" s="8"/>
    </row>
    <row r="173" spans="12:15" x14ac:dyDescent="0.25">
      <c r="L173" s="8"/>
      <c r="M173" s="8"/>
      <c r="N173" s="8"/>
      <c r="O173" s="8"/>
    </row>
    <row r="174" spans="12:15" x14ac:dyDescent="0.25">
      <c r="L174" s="8"/>
      <c r="M174" s="8"/>
      <c r="N174" s="8"/>
      <c r="O174" s="8"/>
    </row>
    <row r="175" spans="12:15" x14ac:dyDescent="0.25">
      <c r="L175" s="8"/>
      <c r="M175" s="8"/>
      <c r="N175" s="8"/>
      <c r="O175" s="8"/>
    </row>
    <row r="176" spans="12:15" x14ac:dyDescent="0.25">
      <c r="L176" s="8"/>
      <c r="M176" s="8"/>
      <c r="N176" s="8"/>
      <c r="O176" s="8"/>
    </row>
    <row r="177" spans="12:15" x14ac:dyDescent="0.25">
      <c r="L177" s="8"/>
      <c r="M177" s="8"/>
      <c r="N177" s="8"/>
      <c r="O177" s="8"/>
    </row>
    <row r="178" spans="12:15" x14ac:dyDescent="0.25">
      <c r="L178" s="8"/>
      <c r="M178" s="8"/>
      <c r="N178" s="8"/>
      <c r="O178" s="8"/>
    </row>
    <row r="179" spans="12:15" x14ac:dyDescent="0.25">
      <c r="L179" s="8"/>
      <c r="M179" s="8"/>
      <c r="N179" s="8"/>
      <c r="O179" s="8"/>
    </row>
    <row r="180" spans="12:15" x14ac:dyDescent="0.25">
      <c r="L180" s="8"/>
      <c r="M180" s="8"/>
      <c r="N180" s="8"/>
      <c r="O180" s="8"/>
    </row>
    <row r="181" spans="12:15" x14ac:dyDescent="0.25">
      <c r="L181" s="8"/>
      <c r="M181" s="8"/>
      <c r="N181" s="8"/>
      <c r="O181" s="8"/>
    </row>
    <row r="182" spans="12:15" x14ac:dyDescent="0.25">
      <c r="L182" s="8"/>
      <c r="M182" s="8"/>
      <c r="N182" s="8"/>
      <c r="O182" s="8"/>
    </row>
    <row r="183" spans="12:15" x14ac:dyDescent="0.25">
      <c r="L183" s="8"/>
      <c r="M183" s="8"/>
      <c r="N183" s="8"/>
      <c r="O183" s="8"/>
    </row>
    <row r="184" spans="12:15" x14ac:dyDescent="0.25">
      <c r="L184" s="8"/>
      <c r="M184" s="8"/>
      <c r="N184" s="8"/>
      <c r="O184" s="8"/>
    </row>
    <row r="185" spans="12:15" x14ac:dyDescent="0.25">
      <c r="L185" s="8"/>
      <c r="M185" s="8"/>
      <c r="N185" s="8"/>
      <c r="O185" s="8"/>
    </row>
    <row r="186" spans="12:15" x14ac:dyDescent="0.25">
      <c r="L186" s="8"/>
      <c r="M186" s="8"/>
      <c r="N186" s="8"/>
      <c r="O186" s="8"/>
    </row>
    <row r="187" spans="12:15" x14ac:dyDescent="0.25">
      <c r="L187" s="8"/>
      <c r="M187" s="8"/>
      <c r="N187" s="8"/>
      <c r="O187" s="8"/>
    </row>
    <row r="188" spans="12:15" x14ac:dyDescent="0.25">
      <c r="L188" s="8"/>
      <c r="M188" s="8"/>
      <c r="N188" s="8"/>
      <c r="O188" s="8"/>
    </row>
    <row r="189" spans="12:15" x14ac:dyDescent="0.25">
      <c r="L189" s="8"/>
      <c r="M189" s="8"/>
      <c r="N189" s="8"/>
      <c r="O189" s="8"/>
    </row>
    <row r="190" spans="12:15" x14ac:dyDescent="0.25">
      <c r="L190" s="8"/>
      <c r="M190" s="8"/>
      <c r="N190" s="8"/>
      <c r="O190" s="8"/>
    </row>
    <row r="191" spans="12:15" x14ac:dyDescent="0.25">
      <c r="L191" s="8"/>
      <c r="M191" s="8"/>
      <c r="N191" s="8"/>
      <c r="O191" s="8"/>
    </row>
    <row r="192" spans="12:15" x14ac:dyDescent="0.25">
      <c r="L192" s="8"/>
      <c r="M192" s="8"/>
      <c r="N192" s="8"/>
      <c r="O192" s="8"/>
    </row>
    <row r="193" spans="12:15" x14ac:dyDescent="0.25">
      <c r="L193" s="8"/>
      <c r="M193" s="8"/>
      <c r="N193" s="8"/>
      <c r="O193" s="8"/>
    </row>
    <row r="194" spans="12:15" x14ac:dyDescent="0.25">
      <c r="L194" s="8"/>
      <c r="M194" s="8"/>
      <c r="N194" s="8"/>
      <c r="O194" s="8"/>
    </row>
    <row r="195" spans="12:15" x14ac:dyDescent="0.25">
      <c r="L195" s="8"/>
      <c r="M195" s="8"/>
      <c r="N195" s="8"/>
      <c r="O195" s="8"/>
    </row>
    <row r="196" spans="12:15" x14ac:dyDescent="0.25">
      <c r="L196" s="8"/>
      <c r="M196" s="8"/>
      <c r="N196" s="8"/>
      <c r="O196" s="8"/>
    </row>
    <row r="197" spans="12:15" x14ac:dyDescent="0.25">
      <c r="L197" s="8"/>
      <c r="M197" s="8"/>
      <c r="N197" s="8"/>
      <c r="O197" s="8"/>
    </row>
    <row r="198" spans="12:15" x14ac:dyDescent="0.25">
      <c r="L198" s="8"/>
      <c r="M198" s="8"/>
      <c r="N198" s="8"/>
      <c r="O198" s="8"/>
    </row>
    <row r="199" spans="12:15" x14ac:dyDescent="0.25">
      <c r="L199" s="8"/>
      <c r="M199" s="8"/>
      <c r="N199" s="8"/>
      <c r="O199" s="8"/>
    </row>
    <row r="200" spans="12:15" x14ac:dyDescent="0.25">
      <c r="L200" s="8"/>
      <c r="M200" s="8"/>
      <c r="N200" s="8"/>
      <c r="O200" s="8"/>
    </row>
    <row r="201" spans="12:15" x14ac:dyDescent="0.25">
      <c r="L201" s="8"/>
      <c r="M201" s="8"/>
      <c r="N201" s="8"/>
      <c r="O201" s="8"/>
    </row>
    <row r="202" spans="12:15" x14ac:dyDescent="0.25">
      <c r="L202" s="8"/>
      <c r="M202" s="8"/>
      <c r="N202" s="8"/>
      <c r="O202" s="8"/>
    </row>
    <row r="203" spans="12:15" x14ac:dyDescent="0.25">
      <c r="L203" s="8"/>
      <c r="M203" s="8"/>
      <c r="N203" s="8"/>
      <c r="O203" s="8"/>
    </row>
    <row r="204" spans="12:15" x14ac:dyDescent="0.25">
      <c r="L204" s="8"/>
      <c r="M204" s="8"/>
      <c r="N204" s="8"/>
      <c r="O204" s="8"/>
    </row>
    <row r="205" spans="12:15" x14ac:dyDescent="0.25">
      <c r="L205" s="8"/>
      <c r="M205" s="8"/>
      <c r="N205" s="8"/>
      <c r="O205" s="8"/>
    </row>
    <row r="206" spans="12:15" x14ac:dyDescent="0.25">
      <c r="L206" s="8"/>
      <c r="M206" s="8"/>
      <c r="N206" s="8"/>
      <c r="O206" s="8"/>
    </row>
  </sheetData>
  <sheetProtection algorithmName="SHA-512" hashValue="sqBiLgMrTH+H/pbVG+80KWueks4OfSg0xBKXkCYx7gbM/mFPnSrDkzXEM+LoAE5PK12COO/oLa2D061qZsGW9w==" saltValue="NfJYotVwmo1FFZrEoDc+2A==" spinCount="100000" sheet="1" objects="1" scenarios="1" selectLockedCells="1"/>
  <mergeCells count="20">
    <mergeCell ref="I33:I34"/>
    <mergeCell ref="J33:J34"/>
    <mergeCell ref="K33:K34"/>
    <mergeCell ref="A2:A3"/>
    <mergeCell ref="B2:B3"/>
    <mergeCell ref="F32:F35"/>
    <mergeCell ref="A33:A34"/>
    <mergeCell ref="B33:B34"/>
    <mergeCell ref="C33:C34"/>
    <mergeCell ref="C2:C3"/>
    <mergeCell ref="G2:G3"/>
    <mergeCell ref="G33:G34"/>
    <mergeCell ref="H33:H34"/>
    <mergeCell ref="A1:K1"/>
    <mergeCell ref="A29:K29"/>
    <mergeCell ref="I2:I3"/>
    <mergeCell ref="J2:J3"/>
    <mergeCell ref="K2:K3"/>
    <mergeCell ref="D2:F2"/>
    <mergeCell ref="H2:H3"/>
  </mergeCells>
  <phoneticPr fontId="8" type="noConversion"/>
  <dataValidations count="9">
    <dataValidation type="custom" allowBlank="1" showInputMessage="1" showErrorMessage="1" errorTitle="Errore!" error="Il dato inserito non ha la forma di un CAP!" sqref="F4:F28">
      <formula1>AND(ISERR(VALUE(F4))=FALSE, LEN(F4)=5)</formula1>
    </dataValidation>
    <dataValidation type="custom" allowBlank="1" showInputMessage="1" showErrorMessage="1" errorTitle="Errore!" error="L'indirizzo deve essere lungo almeno 7 caratteri e non più di 80; inoltre non deve contenere spazi iniziali!" sqref="D4:D28">
      <formula1>AND(LEN(D4)&gt;9,LEN(D4)&lt;81,MID(D4,1,1)&lt;&gt;" ")</formula1>
    </dataValidation>
    <dataValidation type="custom" allowBlank="1" showInputMessage="1" showErrorMessage="1" errorTitle="Errore!" error="I caratteri inseriti non formano un codice fiscale d'impresa valido!_x000a__x000a_Il cf di impresa è composto da 11 cifre." sqref="B4:B28">
      <formula1>AND(ISERR(VALUE(B4))=FALSE, LEN(B4)=11)</formula1>
    </dataValidation>
    <dataValidation type="custom" allowBlank="1" showInputMessage="1" showErrorMessage="1" errorTitle="Errore!" error="La denominazione deve essere lunga almeno 7 caratteri e non più di 80; inoltre non deve contenere spazi iniziali!" sqref="C4:C28">
      <formula1>AND(LEN(C4)&gt;6,LEN(C4)&lt;81,MID(C4,1,1)&lt;&gt;" ")</formula1>
    </dataValidation>
    <dataValidation type="list" allowBlank="1" showInputMessage="1" showErrorMessage="1" errorTitle="Errore!" error="Va inserita la sigla di una provincia italiana, scelta dal menù a tendina!" sqref="E4:E28">
      <formula1>$U$4:$U$113</formula1>
    </dataValidation>
    <dataValidation type="whole" allowBlank="1" showInputMessage="1" showErrorMessage="1" errorTitle="Errore " error="L'importo immesso deve essere un numero intero compreso tra 10 e 99.999.999!" sqref="G4:G28">
      <formula1>10</formula1>
      <formula2>99999999</formula2>
    </dataValidation>
    <dataValidation type="textLength" allowBlank="1" showInputMessage="1" showErrorMessage="1" errorTitle="Errore!" error="Il numero di telefono immesso deve essere lungo almeno 6 cifre e non più di 15! Tra il prefisso e e il numero deve esserci uno spazio!" sqref="I4:J28">
      <formula1>6</formula1>
      <formula2>16</formula2>
    </dataValidation>
    <dataValidation type="custom" allowBlank="1" showInputMessage="1" showErrorMessage="1" errorTitle="Errore!" error="La finalità indicata deve essere lunga almeno 10 caratteri e non più di 135; inoltre non sono ammessi spazi iniziali!" sqref="K4:K28">
      <formula1>AND(LEN(K4)&gt;9,LEN(K4)&lt;136, MID(K4,1,1)&lt;&gt;" ")</formula1>
    </dataValidation>
    <dataValidation type="custom" allowBlank="1" showInputMessage="1" showErrorMessage="1" errorTitle="Errore!" error="Non è stato indicato un indirizzo e-mail corretto oppure sono presenti spazi iniziali!" sqref="H4:H28">
      <formula1>AND(SEARCH("@",H4,1)&gt;1,SEARCH("@",H4,1)&lt;(LEN(H4)-4), MID(H4,1,1)&lt;&gt;" ")</formula1>
    </dataValidation>
  </dataValidations>
  <printOptions horizontalCentered="1" verticalCentered="1"/>
  <pageMargins left="0.51181102362204722" right="0.51181102362204722" top="0.55118110236220474" bottom="0.55118110236220474" header="0.31496062992125984" footer="0.31496062992125984"/>
  <pageSetup paperSize="9" scale="70" firstPageNumber="2" orientation="landscape" blackAndWhite="1" useFirstPageNumber="1" r:id="rId1"/>
  <headerFooter>
    <oddFooter>&amp;L&amp;F&amp;CParte 2 - &amp;A&amp;RPag.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V206"/>
  <sheetViews>
    <sheetView showGridLines="0" showRowColHeaders="0" zoomScaleNormal="100" workbookViewId="0">
      <pane xSplit="1" ySplit="3" topLeftCell="B4" activePane="bottomRight" state="frozen"/>
      <selection activeCell="B10" sqref="B10:J10"/>
      <selection pane="topRight" activeCell="B10" sqref="B10:J10"/>
      <selection pane="bottomLeft" activeCell="B10" sqref="B10:J10"/>
      <selection pane="bottomRight" activeCell="B4" sqref="B4"/>
    </sheetView>
  </sheetViews>
  <sheetFormatPr defaultRowHeight="13.2" x14ac:dyDescent="0.25"/>
  <cols>
    <col min="1" max="1" width="3" customWidth="1"/>
    <col min="2" max="2" width="11.88671875" customWidth="1"/>
    <col min="3" max="3" width="27.6640625" customWidth="1"/>
    <col min="4" max="4" width="30.33203125" customWidth="1"/>
    <col min="5" max="5" width="3.33203125" customWidth="1"/>
    <col min="6" max="6" width="5.6640625" customWidth="1"/>
    <col min="7" max="7" width="9.5546875" customWidth="1"/>
    <col min="8" max="8" width="30" customWidth="1"/>
    <col min="9" max="10" width="11.6640625" customWidth="1"/>
    <col min="11" max="11" width="50.88671875" customWidth="1"/>
    <col min="12" max="13" width="9.109375" hidden="1" customWidth="1"/>
    <col min="14" max="14" width="10.109375" hidden="1" customWidth="1"/>
    <col min="15" max="15" width="9.109375" hidden="1" customWidth="1"/>
    <col min="16" max="20" width="16.44140625" hidden="1" customWidth="1"/>
    <col min="21" max="21" width="6.88671875" hidden="1" customWidth="1"/>
    <col min="22" max="26" width="9.109375" customWidth="1"/>
  </cols>
  <sheetData>
    <row r="1" spans="1:22" ht="16.5" customHeight="1" thickBot="1" x14ac:dyDescent="0.3">
      <c r="A1" s="172" t="str">
        <f>IF(P4=TRUE,"Questa sezione è incompleta o le righe della tabella non sono state compilate in seguenza. Completare o correggere.", IF(L4=TRUE,"SEZIONE EROGATORI (IMPRESE) - Pag.2", "Questa sezione è vuota."))</f>
        <v>Questa sezione è vuota.</v>
      </c>
      <c r="B1" s="173"/>
      <c r="C1" s="173"/>
      <c r="D1" s="173"/>
      <c r="E1" s="173"/>
      <c r="F1" s="173"/>
      <c r="G1" s="173"/>
      <c r="H1" s="173"/>
      <c r="I1" s="173"/>
      <c r="J1" s="173"/>
      <c r="K1" s="174"/>
      <c r="L1" s="34"/>
      <c r="M1" s="34"/>
      <c r="N1" s="34"/>
      <c r="O1" s="34"/>
      <c r="P1" s="34"/>
      <c r="Q1" s="34"/>
      <c r="R1" s="34"/>
      <c r="S1" s="34"/>
      <c r="T1" s="34"/>
      <c r="U1" s="34"/>
      <c r="V1" s="34"/>
    </row>
    <row r="2" spans="1:22" ht="13.8" thickBot="1" x14ac:dyDescent="0.3">
      <c r="A2" s="182" t="s">
        <v>150</v>
      </c>
      <c r="B2" s="183" t="s">
        <v>157</v>
      </c>
      <c r="C2" s="188" t="s">
        <v>148</v>
      </c>
      <c r="D2" s="178" t="s">
        <v>2</v>
      </c>
      <c r="E2" s="178"/>
      <c r="F2" s="178"/>
      <c r="G2" s="190" t="s">
        <v>304</v>
      </c>
      <c r="H2" s="179" t="s">
        <v>3</v>
      </c>
      <c r="I2" s="175" t="s">
        <v>241</v>
      </c>
      <c r="J2" s="176" t="s">
        <v>300</v>
      </c>
      <c r="K2" s="177" t="s">
        <v>239</v>
      </c>
      <c r="L2" s="34"/>
      <c r="M2" s="34"/>
      <c r="N2" s="34"/>
      <c r="O2" s="34"/>
      <c r="P2" s="34"/>
      <c r="Q2" s="34"/>
      <c r="R2" s="34"/>
      <c r="S2" s="34"/>
      <c r="T2" s="34"/>
      <c r="U2" s="34"/>
      <c r="V2" s="34"/>
    </row>
    <row r="3" spans="1:22" ht="33.75" customHeight="1" thickBot="1" x14ac:dyDescent="0.3">
      <c r="A3" s="182"/>
      <c r="B3" s="184"/>
      <c r="C3" s="189"/>
      <c r="D3" s="21" t="s">
        <v>188</v>
      </c>
      <c r="E3" s="21" t="s">
        <v>149</v>
      </c>
      <c r="F3" s="21" t="s">
        <v>40</v>
      </c>
      <c r="G3" s="191"/>
      <c r="H3" s="180"/>
      <c r="I3" s="175"/>
      <c r="J3" s="176"/>
      <c r="K3" s="177"/>
      <c r="L3" s="40" t="s">
        <v>37</v>
      </c>
      <c r="M3" s="40" t="s">
        <v>152</v>
      </c>
      <c r="N3" s="40" t="s">
        <v>153</v>
      </c>
      <c r="O3" s="41" t="s">
        <v>155</v>
      </c>
      <c r="P3" s="41" t="s">
        <v>156</v>
      </c>
      <c r="Q3" s="41"/>
      <c r="R3" s="41"/>
      <c r="S3" s="41"/>
      <c r="T3" s="41"/>
      <c r="U3" s="11" t="s">
        <v>154</v>
      </c>
      <c r="V3" s="34"/>
    </row>
    <row r="4" spans="1:22" ht="26.25" customHeight="1" x14ac:dyDescent="0.25">
      <c r="A4" s="9">
        <v>26</v>
      </c>
      <c r="B4" s="37"/>
      <c r="C4" s="37"/>
      <c r="D4" s="37"/>
      <c r="E4" s="37"/>
      <c r="F4" s="37"/>
      <c r="G4" s="38"/>
      <c r="H4" s="51"/>
      <c r="I4" s="39"/>
      <c r="J4" s="39"/>
      <c r="K4" s="37"/>
      <c r="L4" s="34" t="b">
        <f>AND(B4&lt;&gt;"",C4&lt;&gt;"",D4&lt;&gt;"",E4&lt;&gt;"", F4&lt;&gt;"",G4&lt;&gt;"",K4&lt;&gt;"",I4&lt;&gt;"")</f>
        <v>0</v>
      </c>
      <c r="M4" s="34" t="b">
        <f>OR(B4&lt;&gt;"",C4&lt;&gt;"",D4&lt;&gt;"",E4&lt;&gt;"", F4&lt;&gt;"",G4&lt;&gt;"",K4&lt;&gt;"",H4&lt;&gt;"",I4&lt;&gt;"",J4&lt;&gt;"")</f>
        <v>0</v>
      </c>
      <c r="N4" s="34" t="b">
        <v>1</v>
      </c>
      <c r="O4" s="34" t="b">
        <f>OR(AND(L4=FALSE,M4=TRUE),AND(L4=TRUE,M4=TRUE,N4=FALSE))</f>
        <v>0</v>
      </c>
      <c r="P4" s="34" t="b">
        <f>NOT(ISERROR(MATCH(TRUE,O4:O28,0)))</f>
        <v>0</v>
      </c>
      <c r="Q4" s="34"/>
      <c r="R4" s="34"/>
      <c r="S4" s="34"/>
      <c r="T4" s="34"/>
      <c r="U4" s="42" t="s">
        <v>41</v>
      </c>
      <c r="V4" s="34"/>
    </row>
    <row r="5" spans="1:22" ht="26.25" customHeight="1" x14ac:dyDescent="0.25">
      <c r="A5" s="10">
        <v>27</v>
      </c>
      <c r="B5" s="45"/>
      <c r="C5" s="45"/>
      <c r="D5" s="45"/>
      <c r="E5" s="45"/>
      <c r="F5" s="45"/>
      <c r="G5" s="46"/>
      <c r="H5" s="52"/>
      <c r="I5" s="48"/>
      <c r="J5" s="48"/>
      <c r="K5" s="45"/>
      <c r="L5" s="34" t="b">
        <f t="shared" ref="L5:L28" si="0">AND(B5&lt;&gt;"",C5&lt;&gt;"",D5&lt;&gt;"",E5&lt;&gt;"", F5&lt;&gt;"",G5&lt;&gt;"",K5&lt;&gt;"",I5&lt;&gt;"")</f>
        <v>0</v>
      </c>
      <c r="M5" s="34" t="b">
        <f t="shared" ref="M5:M28" si="1">OR(B5&lt;&gt;"",C5&lt;&gt;"",D5&lt;&gt;"",E5&lt;&gt;"", F5&lt;&gt;"",G5&lt;&gt;"",K5&lt;&gt;"",H5&lt;&gt;"",I5&lt;&gt;"",J5&lt;&gt;"")</f>
        <v>0</v>
      </c>
      <c r="N5" s="34" t="b">
        <f>B4&lt;&gt;""</f>
        <v>0</v>
      </c>
      <c r="O5" s="34" t="b">
        <f t="shared" ref="O5:O28" si="2">OR(AND(L5=FALSE,M5=TRUE),AND(L5=TRUE,M5=TRUE,N5=FALSE))</f>
        <v>0</v>
      </c>
      <c r="P5" s="34"/>
      <c r="Q5" s="34"/>
      <c r="R5" s="34"/>
      <c r="S5" s="34"/>
      <c r="T5" s="34"/>
      <c r="U5" s="42" t="s">
        <v>42</v>
      </c>
      <c r="V5" s="34"/>
    </row>
    <row r="6" spans="1:22" ht="26.25" customHeight="1" x14ac:dyDescent="0.25">
      <c r="A6" s="10">
        <v>28</v>
      </c>
      <c r="B6" s="45"/>
      <c r="C6" s="45"/>
      <c r="D6" s="45"/>
      <c r="E6" s="45"/>
      <c r="F6" s="45"/>
      <c r="G6" s="46"/>
      <c r="H6" s="45"/>
      <c r="I6" s="48"/>
      <c r="J6" s="48"/>
      <c r="K6" s="45"/>
      <c r="L6" s="34" t="b">
        <f t="shared" si="0"/>
        <v>0</v>
      </c>
      <c r="M6" s="34" t="b">
        <f t="shared" si="1"/>
        <v>0</v>
      </c>
      <c r="N6" s="34" t="b">
        <f t="shared" ref="N6:N28" si="3">B5&lt;&gt;""</f>
        <v>0</v>
      </c>
      <c r="O6" s="34" t="b">
        <f t="shared" si="2"/>
        <v>0</v>
      </c>
      <c r="P6" s="34"/>
      <c r="Q6" s="34"/>
      <c r="R6" s="34"/>
      <c r="S6" s="34"/>
      <c r="T6" s="34"/>
      <c r="U6" s="42" t="s">
        <v>43</v>
      </c>
      <c r="V6" s="34"/>
    </row>
    <row r="7" spans="1:22" ht="26.25" customHeight="1" x14ac:dyDescent="0.25">
      <c r="A7" s="10">
        <v>29</v>
      </c>
      <c r="B7" s="45"/>
      <c r="C7" s="45"/>
      <c r="D7" s="45"/>
      <c r="E7" s="45"/>
      <c r="F7" s="45"/>
      <c r="G7" s="46"/>
      <c r="H7" s="52"/>
      <c r="I7" s="48"/>
      <c r="J7" s="48"/>
      <c r="K7" s="45"/>
      <c r="L7" s="34" t="b">
        <f t="shared" si="0"/>
        <v>0</v>
      </c>
      <c r="M7" s="34" t="b">
        <f t="shared" si="1"/>
        <v>0</v>
      </c>
      <c r="N7" s="34" t="b">
        <f t="shared" si="3"/>
        <v>0</v>
      </c>
      <c r="O7" s="34" t="b">
        <f t="shared" si="2"/>
        <v>0</v>
      </c>
      <c r="P7" s="34"/>
      <c r="Q7" s="34"/>
      <c r="R7" s="34"/>
      <c r="S7" s="34"/>
      <c r="T7" s="34"/>
      <c r="U7" s="42" t="s">
        <v>44</v>
      </c>
      <c r="V7" s="34"/>
    </row>
    <row r="8" spans="1:22" ht="26.25" customHeight="1" x14ac:dyDescent="0.25">
      <c r="A8" s="10">
        <v>30</v>
      </c>
      <c r="B8" s="45"/>
      <c r="C8" s="45"/>
      <c r="D8" s="45"/>
      <c r="E8" s="45"/>
      <c r="F8" s="45"/>
      <c r="G8" s="46"/>
      <c r="H8" s="45"/>
      <c r="I8" s="48"/>
      <c r="J8" s="48"/>
      <c r="K8" s="45"/>
      <c r="L8" s="34" t="b">
        <f t="shared" si="0"/>
        <v>0</v>
      </c>
      <c r="M8" s="34" t="b">
        <f t="shared" si="1"/>
        <v>0</v>
      </c>
      <c r="N8" s="34" t="b">
        <f t="shared" si="3"/>
        <v>0</v>
      </c>
      <c r="O8" s="34" t="b">
        <f t="shared" si="2"/>
        <v>0</v>
      </c>
      <c r="P8" s="34"/>
      <c r="Q8" s="34"/>
      <c r="R8" s="34"/>
      <c r="S8" s="34"/>
      <c r="T8" s="34"/>
      <c r="U8" s="42" t="s">
        <v>45</v>
      </c>
      <c r="V8" s="34"/>
    </row>
    <row r="9" spans="1:22" ht="26.25" customHeight="1" x14ac:dyDescent="0.25">
      <c r="A9" s="10">
        <v>31</v>
      </c>
      <c r="B9" s="45"/>
      <c r="C9" s="45"/>
      <c r="D9" s="45"/>
      <c r="E9" s="45"/>
      <c r="F9" s="45"/>
      <c r="G9" s="46"/>
      <c r="H9" s="45"/>
      <c r="I9" s="48"/>
      <c r="J9" s="48"/>
      <c r="K9" s="45"/>
      <c r="L9" s="34" t="b">
        <f t="shared" si="0"/>
        <v>0</v>
      </c>
      <c r="M9" s="34" t="b">
        <f t="shared" si="1"/>
        <v>0</v>
      </c>
      <c r="N9" s="34" t="b">
        <f t="shared" si="3"/>
        <v>0</v>
      </c>
      <c r="O9" s="34" t="b">
        <f t="shared" si="2"/>
        <v>0</v>
      </c>
      <c r="P9" s="34"/>
      <c r="Q9" s="34"/>
      <c r="R9" s="34"/>
      <c r="S9" s="34"/>
      <c r="T9" s="34"/>
      <c r="U9" s="42" t="s">
        <v>46</v>
      </c>
      <c r="V9" s="34"/>
    </row>
    <row r="10" spans="1:22" ht="26.25" customHeight="1" x14ac:dyDescent="0.25">
      <c r="A10" s="10">
        <v>32</v>
      </c>
      <c r="B10" s="45"/>
      <c r="C10" s="45"/>
      <c r="D10" s="45"/>
      <c r="E10" s="45"/>
      <c r="F10" s="45"/>
      <c r="G10" s="46"/>
      <c r="H10" s="45"/>
      <c r="I10" s="48"/>
      <c r="J10" s="48"/>
      <c r="K10" s="45"/>
      <c r="L10" s="34" t="b">
        <f t="shared" si="0"/>
        <v>0</v>
      </c>
      <c r="M10" s="34" t="b">
        <f t="shared" si="1"/>
        <v>0</v>
      </c>
      <c r="N10" s="34" t="b">
        <f t="shared" si="3"/>
        <v>0</v>
      </c>
      <c r="O10" s="34" t="b">
        <f t="shared" si="2"/>
        <v>0</v>
      </c>
      <c r="P10" s="34"/>
      <c r="Q10" s="34"/>
      <c r="R10" s="34"/>
      <c r="S10" s="34"/>
      <c r="T10" s="34"/>
      <c r="U10" s="42" t="s">
        <v>47</v>
      </c>
      <c r="V10" s="34"/>
    </row>
    <row r="11" spans="1:22" ht="26.25" customHeight="1" x14ac:dyDescent="0.25">
      <c r="A11" s="10">
        <v>33</v>
      </c>
      <c r="B11" s="45"/>
      <c r="C11" s="45"/>
      <c r="D11" s="45"/>
      <c r="E11" s="45"/>
      <c r="F11" s="45"/>
      <c r="G11" s="46"/>
      <c r="H11" s="45"/>
      <c r="I11" s="48"/>
      <c r="J11" s="48"/>
      <c r="K11" s="45"/>
      <c r="L11" s="34" t="b">
        <f t="shared" si="0"/>
        <v>0</v>
      </c>
      <c r="M11" s="34" t="b">
        <f t="shared" si="1"/>
        <v>0</v>
      </c>
      <c r="N11" s="34" t="b">
        <f t="shared" si="3"/>
        <v>0</v>
      </c>
      <c r="O11" s="34" t="b">
        <f t="shared" si="2"/>
        <v>0</v>
      </c>
      <c r="P11" s="34"/>
      <c r="Q11" s="34"/>
      <c r="R11" s="34"/>
      <c r="S11" s="34"/>
      <c r="T11" s="34"/>
      <c r="U11" s="42" t="s">
        <v>48</v>
      </c>
      <c r="V11" s="34"/>
    </row>
    <row r="12" spans="1:22" ht="26.25" customHeight="1" x14ac:dyDescent="0.25">
      <c r="A12" s="10">
        <v>34</v>
      </c>
      <c r="B12" s="45"/>
      <c r="C12" s="45"/>
      <c r="D12" s="45"/>
      <c r="E12" s="45"/>
      <c r="F12" s="45"/>
      <c r="G12" s="46"/>
      <c r="H12" s="45"/>
      <c r="I12" s="48"/>
      <c r="J12" s="48"/>
      <c r="K12" s="45"/>
      <c r="L12" s="34" t="b">
        <f t="shared" si="0"/>
        <v>0</v>
      </c>
      <c r="M12" s="34" t="b">
        <f t="shared" si="1"/>
        <v>0</v>
      </c>
      <c r="N12" s="34" t="b">
        <f t="shared" si="3"/>
        <v>0</v>
      </c>
      <c r="O12" s="34" t="b">
        <f t="shared" si="2"/>
        <v>0</v>
      </c>
      <c r="P12" s="34"/>
      <c r="Q12" s="34"/>
      <c r="R12" s="34"/>
      <c r="S12" s="34"/>
      <c r="T12" s="34"/>
      <c r="U12" s="42" t="s">
        <v>49</v>
      </c>
      <c r="V12" s="34"/>
    </row>
    <row r="13" spans="1:22" ht="26.25" customHeight="1" x14ac:dyDescent="0.25">
      <c r="A13" s="10">
        <v>35</v>
      </c>
      <c r="B13" s="45"/>
      <c r="C13" s="45"/>
      <c r="D13" s="45"/>
      <c r="E13" s="45"/>
      <c r="F13" s="45"/>
      <c r="G13" s="46"/>
      <c r="H13" s="45"/>
      <c r="I13" s="48"/>
      <c r="J13" s="48"/>
      <c r="K13" s="45"/>
      <c r="L13" s="34" t="b">
        <f t="shared" si="0"/>
        <v>0</v>
      </c>
      <c r="M13" s="34" t="b">
        <f t="shared" si="1"/>
        <v>0</v>
      </c>
      <c r="N13" s="34" t="b">
        <f t="shared" si="3"/>
        <v>0</v>
      </c>
      <c r="O13" s="34" t="b">
        <f t="shared" si="2"/>
        <v>0</v>
      </c>
      <c r="P13" s="34"/>
      <c r="Q13" s="34"/>
      <c r="R13" s="34"/>
      <c r="S13" s="34"/>
      <c r="T13" s="34"/>
      <c r="U13" s="42" t="s">
        <v>234</v>
      </c>
      <c r="V13" s="34"/>
    </row>
    <row r="14" spans="1:22" ht="26.25" customHeight="1" x14ac:dyDescent="0.25">
      <c r="A14" s="10">
        <v>36</v>
      </c>
      <c r="B14" s="45"/>
      <c r="C14" s="45"/>
      <c r="D14" s="45"/>
      <c r="E14" s="45"/>
      <c r="F14" s="45"/>
      <c r="G14" s="46"/>
      <c r="H14" s="45"/>
      <c r="I14" s="48"/>
      <c r="J14" s="48"/>
      <c r="K14" s="45"/>
      <c r="L14" s="34" t="b">
        <f t="shared" si="0"/>
        <v>0</v>
      </c>
      <c r="M14" s="34" t="b">
        <f t="shared" si="1"/>
        <v>0</v>
      </c>
      <c r="N14" s="34" t="b">
        <f t="shared" si="3"/>
        <v>0</v>
      </c>
      <c r="O14" s="34" t="b">
        <f t="shared" si="2"/>
        <v>0</v>
      </c>
      <c r="P14" s="34"/>
      <c r="Q14" s="34"/>
      <c r="R14" s="34"/>
      <c r="S14" s="34"/>
      <c r="T14" s="34"/>
      <c r="U14" s="42" t="s">
        <v>50</v>
      </c>
      <c r="V14" s="34"/>
    </row>
    <row r="15" spans="1:22" ht="26.25" customHeight="1" x14ac:dyDescent="0.25">
      <c r="A15" s="10">
        <v>37</v>
      </c>
      <c r="B15" s="45"/>
      <c r="C15" s="45"/>
      <c r="D15" s="45"/>
      <c r="E15" s="45"/>
      <c r="F15" s="45"/>
      <c r="G15" s="46"/>
      <c r="H15" s="45"/>
      <c r="I15" s="48"/>
      <c r="J15" s="48"/>
      <c r="K15" s="45"/>
      <c r="L15" s="34" t="b">
        <f t="shared" si="0"/>
        <v>0</v>
      </c>
      <c r="M15" s="34" t="b">
        <f t="shared" si="1"/>
        <v>0</v>
      </c>
      <c r="N15" s="34" t="b">
        <f t="shared" si="3"/>
        <v>0</v>
      </c>
      <c r="O15" s="34" t="b">
        <f t="shared" si="2"/>
        <v>0</v>
      </c>
      <c r="P15" s="34"/>
      <c r="Q15" s="34"/>
      <c r="R15" s="34"/>
      <c r="S15" s="34"/>
      <c r="T15" s="34"/>
      <c r="U15" s="42" t="s">
        <v>51</v>
      </c>
      <c r="V15" s="34"/>
    </row>
    <row r="16" spans="1:22" ht="26.25" customHeight="1" x14ac:dyDescent="0.25">
      <c r="A16" s="10">
        <v>38</v>
      </c>
      <c r="B16" s="45"/>
      <c r="C16" s="45"/>
      <c r="D16" s="45"/>
      <c r="E16" s="45"/>
      <c r="F16" s="45"/>
      <c r="G16" s="46"/>
      <c r="H16" s="45"/>
      <c r="I16" s="48"/>
      <c r="J16" s="48"/>
      <c r="K16" s="45"/>
      <c r="L16" s="34" t="b">
        <f t="shared" si="0"/>
        <v>0</v>
      </c>
      <c r="M16" s="34" t="b">
        <f t="shared" si="1"/>
        <v>0</v>
      </c>
      <c r="N16" s="34" t="b">
        <f t="shared" si="3"/>
        <v>0</v>
      </c>
      <c r="O16" s="34" t="b">
        <f t="shared" si="2"/>
        <v>0</v>
      </c>
      <c r="P16" s="34"/>
      <c r="Q16" s="34"/>
      <c r="R16" s="34"/>
      <c r="S16" s="34"/>
      <c r="T16" s="34"/>
      <c r="U16" s="42" t="s">
        <v>52</v>
      </c>
      <c r="V16" s="34"/>
    </row>
    <row r="17" spans="1:22" ht="26.25" customHeight="1" x14ac:dyDescent="0.25">
      <c r="A17" s="10">
        <v>39</v>
      </c>
      <c r="B17" s="45"/>
      <c r="C17" s="45"/>
      <c r="D17" s="45"/>
      <c r="E17" s="45"/>
      <c r="F17" s="45"/>
      <c r="G17" s="46"/>
      <c r="H17" s="45"/>
      <c r="I17" s="48"/>
      <c r="J17" s="48"/>
      <c r="K17" s="45"/>
      <c r="L17" s="34" t="b">
        <f t="shared" si="0"/>
        <v>0</v>
      </c>
      <c r="M17" s="34" t="b">
        <f t="shared" si="1"/>
        <v>0</v>
      </c>
      <c r="N17" s="34" t="b">
        <f t="shared" si="3"/>
        <v>0</v>
      </c>
      <c r="O17" s="34" t="b">
        <f t="shared" si="2"/>
        <v>0</v>
      </c>
      <c r="P17" s="34"/>
      <c r="Q17" s="34"/>
      <c r="R17" s="34"/>
      <c r="S17" s="34"/>
      <c r="T17" s="34"/>
      <c r="U17" s="42" t="s">
        <v>53</v>
      </c>
      <c r="V17" s="34"/>
    </row>
    <row r="18" spans="1:22" ht="26.25" customHeight="1" x14ac:dyDescent="0.25">
      <c r="A18" s="10">
        <v>40</v>
      </c>
      <c r="B18" s="45"/>
      <c r="C18" s="45"/>
      <c r="D18" s="45"/>
      <c r="E18" s="45"/>
      <c r="F18" s="45"/>
      <c r="G18" s="46"/>
      <c r="H18" s="45"/>
      <c r="I18" s="48"/>
      <c r="J18" s="48"/>
      <c r="K18" s="45"/>
      <c r="L18" s="34" t="b">
        <f t="shared" si="0"/>
        <v>0</v>
      </c>
      <c r="M18" s="34" t="b">
        <f t="shared" si="1"/>
        <v>0</v>
      </c>
      <c r="N18" s="34" t="b">
        <f t="shared" si="3"/>
        <v>0</v>
      </c>
      <c r="O18" s="34" t="b">
        <f t="shared" si="2"/>
        <v>0</v>
      </c>
      <c r="P18" s="34"/>
      <c r="Q18" s="34"/>
      <c r="R18" s="34"/>
      <c r="S18" s="34"/>
      <c r="T18" s="34"/>
      <c r="U18" s="42" t="s">
        <v>54</v>
      </c>
      <c r="V18" s="34"/>
    </row>
    <row r="19" spans="1:22" ht="26.25" customHeight="1" x14ac:dyDescent="0.25">
      <c r="A19" s="10">
        <v>41</v>
      </c>
      <c r="B19" s="45"/>
      <c r="C19" s="45"/>
      <c r="D19" s="45"/>
      <c r="E19" s="45"/>
      <c r="F19" s="45"/>
      <c r="G19" s="46"/>
      <c r="H19" s="45"/>
      <c r="I19" s="48"/>
      <c r="J19" s="48"/>
      <c r="K19" s="45"/>
      <c r="L19" s="34" t="b">
        <f t="shared" si="0"/>
        <v>0</v>
      </c>
      <c r="M19" s="34" t="b">
        <f t="shared" si="1"/>
        <v>0</v>
      </c>
      <c r="N19" s="34" t="b">
        <f t="shared" si="3"/>
        <v>0</v>
      </c>
      <c r="O19" s="34" t="b">
        <f t="shared" si="2"/>
        <v>0</v>
      </c>
      <c r="P19" s="34"/>
      <c r="Q19" s="34"/>
      <c r="R19" s="34"/>
      <c r="S19" s="34"/>
      <c r="T19" s="34"/>
      <c r="U19" s="42" t="s">
        <v>55</v>
      </c>
      <c r="V19" s="34"/>
    </row>
    <row r="20" spans="1:22" ht="26.25" customHeight="1" x14ac:dyDescent="0.25">
      <c r="A20" s="10">
        <v>42</v>
      </c>
      <c r="B20" s="45"/>
      <c r="C20" s="45"/>
      <c r="D20" s="45"/>
      <c r="E20" s="45"/>
      <c r="F20" s="45"/>
      <c r="G20" s="46"/>
      <c r="H20" s="45"/>
      <c r="I20" s="48"/>
      <c r="J20" s="48"/>
      <c r="K20" s="45"/>
      <c r="L20" s="34" t="b">
        <f t="shared" si="0"/>
        <v>0</v>
      </c>
      <c r="M20" s="34" t="b">
        <f t="shared" si="1"/>
        <v>0</v>
      </c>
      <c r="N20" s="34" t="b">
        <f t="shared" si="3"/>
        <v>0</v>
      </c>
      <c r="O20" s="34" t="b">
        <f t="shared" si="2"/>
        <v>0</v>
      </c>
      <c r="P20" s="34"/>
      <c r="Q20" s="34"/>
      <c r="R20" s="34"/>
      <c r="S20" s="34"/>
      <c r="T20" s="34"/>
      <c r="U20" s="42" t="s">
        <v>56</v>
      </c>
      <c r="V20" s="34"/>
    </row>
    <row r="21" spans="1:22" ht="26.25" customHeight="1" x14ac:dyDescent="0.25">
      <c r="A21" s="10">
        <v>43</v>
      </c>
      <c r="B21" s="45"/>
      <c r="C21" s="45"/>
      <c r="D21" s="45"/>
      <c r="E21" s="45"/>
      <c r="F21" s="45"/>
      <c r="G21" s="46"/>
      <c r="H21" s="45"/>
      <c r="I21" s="48"/>
      <c r="J21" s="48"/>
      <c r="K21" s="45"/>
      <c r="L21" s="34" t="b">
        <f t="shared" si="0"/>
        <v>0</v>
      </c>
      <c r="M21" s="34" t="b">
        <f t="shared" si="1"/>
        <v>0</v>
      </c>
      <c r="N21" s="34" t="b">
        <f t="shared" si="3"/>
        <v>0</v>
      </c>
      <c r="O21" s="34" t="b">
        <f t="shared" si="2"/>
        <v>0</v>
      </c>
      <c r="P21" s="34"/>
      <c r="Q21" s="34"/>
      <c r="R21" s="34"/>
      <c r="S21" s="34"/>
      <c r="T21" s="34"/>
      <c r="U21" s="42" t="s">
        <v>57</v>
      </c>
      <c r="V21" s="34"/>
    </row>
    <row r="22" spans="1:22" ht="26.25" customHeight="1" x14ac:dyDescent="0.25">
      <c r="A22" s="10">
        <v>44</v>
      </c>
      <c r="B22" s="45"/>
      <c r="C22" s="45"/>
      <c r="D22" s="45"/>
      <c r="E22" s="45"/>
      <c r="F22" s="45"/>
      <c r="G22" s="46"/>
      <c r="H22" s="45"/>
      <c r="I22" s="48"/>
      <c r="J22" s="48"/>
      <c r="K22" s="45"/>
      <c r="L22" s="34" t="b">
        <f t="shared" si="0"/>
        <v>0</v>
      </c>
      <c r="M22" s="34" t="b">
        <f t="shared" si="1"/>
        <v>0</v>
      </c>
      <c r="N22" s="34" t="b">
        <f t="shared" si="3"/>
        <v>0</v>
      </c>
      <c r="O22" s="34" t="b">
        <f t="shared" si="2"/>
        <v>0</v>
      </c>
      <c r="P22" s="34"/>
      <c r="Q22" s="34"/>
      <c r="R22" s="34"/>
      <c r="S22" s="34"/>
      <c r="T22" s="34"/>
      <c r="U22" s="42" t="s">
        <v>58</v>
      </c>
      <c r="V22" s="34"/>
    </row>
    <row r="23" spans="1:22" ht="26.25" customHeight="1" x14ac:dyDescent="0.25">
      <c r="A23" s="10">
        <v>45</v>
      </c>
      <c r="B23" s="45"/>
      <c r="C23" s="45"/>
      <c r="D23" s="45"/>
      <c r="E23" s="45"/>
      <c r="F23" s="45"/>
      <c r="G23" s="46"/>
      <c r="H23" s="45"/>
      <c r="I23" s="48"/>
      <c r="J23" s="48"/>
      <c r="K23" s="45"/>
      <c r="L23" s="34" t="b">
        <f t="shared" si="0"/>
        <v>0</v>
      </c>
      <c r="M23" s="34" t="b">
        <f t="shared" si="1"/>
        <v>0</v>
      </c>
      <c r="N23" s="34" t="b">
        <f t="shared" si="3"/>
        <v>0</v>
      </c>
      <c r="O23" s="34" t="b">
        <f t="shared" si="2"/>
        <v>0</v>
      </c>
      <c r="P23" s="34"/>
      <c r="Q23" s="34"/>
      <c r="R23" s="34"/>
      <c r="S23" s="34"/>
      <c r="T23" s="34"/>
      <c r="U23" s="42" t="s">
        <v>59</v>
      </c>
      <c r="V23" s="34"/>
    </row>
    <row r="24" spans="1:22" ht="26.25" customHeight="1" x14ac:dyDescent="0.25">
      <c r="A24" s="10">
        <v>46</v>
      </c>
      <c r="B24" s="45"/>
      <c r="C24" s="45"/>
      <c r="D24" s="45"/>
      <c r="E24" s="45"/>
      <c r="F24" s="45"/>
      <c r="G24" s="46"/>
      <c r="H24" s="45"/>
      <c r="I24" s="48"/>
      <c r="J24" s="48"/>
      <c r="K24" s="45"/>
      <c r="L24" s="34" t="b">
        <f t="shared" si="0"/>
        <v>0</v>
      </c>
      <c r="M24" s="34" t="b">
        <f t="shared" si="1"/>
        <v>0</v>
      </c>
      <c r="N24" s="34" t="b">
        <f t="shared" si="3"/>
        <v>0</v>
      </c>
      <c r="O24" s="34" t="b">
        <f t="shared" si="2"/>
        <v>0</v>
      </c>
      <c r="P24" s="34"/>
      <c r="Q24" s="34"/>
      <c r="R24" s="34"/>
      <c r="S24" s="34"/>
      <c r="T24" s="34"/>
      <c r="U24" s="42" t="s">
        <v>60</v>
      </c>
      <c r="V24" s="34"/>
    </row>
    <row r="25" spans="1:22" ht="26.25" customHeight="1" x14ac:dyDescent="0.25">
      <c r="A25" s="10">
        <v>47</v>
      </c>
      <c r="B25" s="45"/>
      <c r="C25" s="45"/>
      <c r="D25" s="45"/>
      <c r="E25" s="45"/>
      <c r="F25" s="45"/>
      <c r="G25" s="46"/>
      <c r="H25" s="45"/>
      <c r="I25" s="48"/>
      <c r="J25" s="48"/>
      <c r="K25" s="45"/>
      <c r="L25" s="34" t="b">
        <f t="shared" si="0"/>
        <v>0</v>
      </c>
      <c r="M25" s="34" t="b">
        <f t="shared" si="1"/>
        <v>0</v>
      </c>
      <c r="N25" s="34" t="b">
        <f t="shared" si="3"/>
        <v>0</v>
      </c>
      <c r="O25" s="34" t="b">
        <f t="shared" si="2"/>
        <v>0</v>
      </c>
      <c r="P25" s="34"/>
      <c r="Q25" s="34"/>
      <c r="R25" s="34"/>
      <c r="S25" s="34"/>
      <c r="T25" s="34"/>
      <c r="U25" s="42" t="s">
        <v>61</v>
      </c>
      <c r="V25" s="34"/>
    </row>
    <row r="26" spans="1:22" ht="26.25" customHeight="1" x14ac:dyDescent="0.25">
      <c r="A26" s="10">
        <v>48</v>
      </c>
      <c r="B26" s="45"/>
      <c r="C26" s="45"/>
      <c r="D26" s="45"/>
      <c r="E26" s="45"/>
      <c r="F26" s="45"/>
      <c r="G26" s="46"/>
      <c r="H26" s="45"/>
      <c r="I26" s="48"/>
      <c r="J26" s="48"/>
      <c r="K26" s="45"/>
      <c r="L26" s="34" t="b">
        <f t="shared" si="0"/>
        <v>0</v>
      </c>
      <c r="M26" s="34" t="b">
        <f t="shared" si="1"/>
        <v>0</v>
      </c>
      <c r="N26" s="34" t="b">
        <f t="shared" si="3"/>
        <v>0</v>
      </c>
      <c r="O26" s="34" t="b">
        <f t="shared" si="2"/>
        <v>0</v>
      </c>
      <c r="P26" s="34"/>
      <c r="Q26" s="34"/>
      <c r="R26" s="34"/>
      <c r="S26" s="34"/>
      <c r="T26" s="34"/>
      <c r="U26" s="42" t="s">
        <v>62</v>
      </c>
      <c r="V26" s="34"/>
    </row>
    <row r="27" spans="1:22" ht="26.25" customHeight="1" x14ac:dyDescent="0.25">
      <c r="A27" s="10">
        <v>49</v>
      </c>
      <c r="B27" s="45"/>
      <c r="C27" s="45"/>
      <c r="D27" s="45"/>
      <c r="E27" s="45"/>
      <c r="F27" s="45"/>
      <c r="G27" s="46"/>
      <c r="H27" s="45"/>
      <c r="I27" s="48"/>
      <c r="J27" s="48"/>
      <c r="K27" s="45"/>
      <c r="L27" s="34" t="b">
        <f t="shared" si="0"/>
        <v>0</v>
      </c>
      <c r="M27" s="34" t="b">
        <f t="shared" si="1"/>
        <v>0</v>
      </c>
      <c r="N27" s="34" t="b">
        <f t="shared" si="3"/>
        <v>0</v>
      </c>
      <c r="O27" s="34" t="b">
        <f t="shared" si="2"/>
        <v>0</v>
      </c>
      <c r="P27" s="34"/>
      <c r="Q27" s="34"/>
      <c r="R27" s="34"/>
      <c r="S27" s="34"/>
      <c r="T27" s="34"/>
      <c r="U27" s="42" t="s">
        <v>63</v>
      </c>
      <c r="V27" s="34"/>
    </row>
    <row r="28" spans="1:22" ht="26.25" customHeight="1" thickBot="1" x14ac:dyDescent="0.3">
      <c r="A28" s="10">
        <v>50</v>
      </c>
      <c r="B28" s="45"/>
      <c r="C28" s="45"/>
      <c r="D28" s="45"/>
      <c r="E28" s="45"/>
      <c r="F28" s="45"/>
      <c r="G28" s="46"/>
      <c r="H28" s="45"/>
      <c r="I28" s="48"/>
      <c r="J28" s="48"/>
      <c r="K28" s="45"/>
      <c r="L28" s="34" t="b">
        <f t="shared" si="0"/>
        <v>0</v>
      </c>
      <c r="M28" s="34" t="b">
        <f t="shared" si="1"/>
        <v>0</v>
      </c>
      <c r="N28" s="34" t="b">
        <f t="shared" si="3"/>
        <v>0</v>
      </c>
      <c r="O28" s="34" t="b">
        <f t="shared" si="2"/>
        <v>0</v>
      </c>
      <c r="P28" s="34"/>
      <c r="Q28" s="34"/>
      <c r="R28" s="34"/>
      <c r="S28" s="34"/>
      <c r="T28" s="34"/>
      <c r="U28" s="42" t="s">
        <v>64</v>
      </c>
      <c r="V28" s="34"/>
    </row>
    <row r="29" spans="1:22" ht="14.4" thickBot="1" x14ac:dyDescent="0.3">
      <c r="A29" s="172" t="str">
        <f>IF(P4=TRUE,"Questa sezione è incompleta o le righe della tabella non sono state compilate in seguenza.", IF(L4=TRUE,"FINE DELLA SEZIONE EROGATORI (IMPRESE) - Pag. 2", "Questa sezione è vuota"))</f>
        <v>Questa sezione è vuota</v>
      </c>
      <c r="B29" s="173"/>
      <c r="C29" s="173"/>
      <c r="D29" s="173"/>
      <c r="E29" s="173"/>
      <c r="F29" s="173"/>
      <c r="G29" s="173"/>
      <c r="H29" s="173"/>
      <c r="I29" s="173"/>
      <c r="J29" s="173"/>
      <c r="K29" s="174"/>
      <c r="L29" s="34"/>
      <c r="M29" s="34"/>
      <c r="N29" s="34"/>
      <c r="O29" s="34"/>
      <c r="P29" s="34"/>
      <c r="Q29" s="34"/>
      <c r="R29" s="34"/>
      <c r="S29" s="34"/>
      <c r="T29" s="34"/>
      <c r="U29" s="42" t="s">
        <v>65</v>
      </c>
      <c r="V29" s="34"/>
    </row>
    <row r="30" spans="1:22" x14ac:dyDescent="0.25">
      <c r="L30" s="34"/>
      <c r="M30" s="34"/>
      <c r="N30" s="34"/>
      <c r="O30" s="34"/>
      <c r="P30" s="34"/>
      <c r="Q30" s="34"/>
      <c r="R30" s="34"/>
      <c r="S30" s="34"/>
      <c r="T30" s="34"/>
      <c r="U30" s="42" t="s">
        <v>66</v>
      </c>
      <c r="V30" s="34"/>
    </row>
    <row r="31" spans="1:22" x14ac:dyDescent="0.25">
      <c r="B31" s="7"/>
      <c r="C31" s="7"/>
      <c r="D31" s="7"/>
      <c r="E31" s="7"/>
      <c r="F31" s="7"/>
      <c r="G31" s="7"/>
      <c r="H31" s="7"/>
      <c r="L31" s="34"/>
      <c r="M31" s="34"/>
      <c r="N31" s="34"/>
      <c r="O31" s="34"/>
      <c r="P31" s="34"/>
      <c r="Q31" s="34"/>
      <c r="R31" s="34"/>
      <c r="S31" s="34"/>
      <c r="T31" s="34"/>
      <c r="U31" s="42" t="s">
        <v>67</v>
      </c>
      <c r="V31" s="34"/>
    </row>
    <row r="32" spans="1:22" ht="12.75" hidden="1" customHeight="1" x14ac:dyDescent="0.25">
      <c r="A32" s="34"/>
      <c r="B32" s="40"/>
      <c r="C32" s="40"/>
      <c r="D32" s="40"/>
      <c r="E32" s="40"/>
      <c r="F32" s="185" t="s">
        <v>182</v>
      </c>
      <c r="G32" s="40"/>
      <c r="H32" s="40"/>
      <c r="I32" s="34"/>
      <c r="J32" s="34"/>
      <c r="K32" s="34"/>
      <c r="L32" s="34"/>
      <c r="M32" s="34"/>
      <c r="N32" s="34"/>
      <c r="O32" s="34"/>
      <c r="P32" s="34"/>
      <c r="Q32" s="34"/>
      <c r="R32" s="34"/>
      <c r="S32" s="34"/>
      <c r="T32" s="34"/>
      <c r="U32" s="42" t="s">
        <v>68</v>
      </c>
      <c r="V32" s="34"/>
    </row>
    <row r="33" spans="1:22" ht="39.6" hidden="1" x14ac:dyDescent="0.25">
      <c r="A33" s="186"/>
      <c r="B33" s="187" t="s">
        <v>187</v>
      </c>
      <c r="C33" s="181" t="s">
        <v>190</v>
      </c>
      <c r="D33" s="36" t="s">
        <v>191</v>
      </c>
      <c r="E33" s="36" t="s">
        <v>183</v>
      </c>
      <c r="F33" s="96"/>
      <c r="G33" s="192" t="s">
        <v>181</v>
      </c>
      <c r="H33" s="181" t="s">
        <v>192</v>
      </c>
      <c r="I33" s="181" t="s">
        <v>179</v>
      </c>
      <c r="J33" s="181" t="s">
        <v>179</v>
      </c>
      <c r="K33" s="181" t="s">
        <v>193</v>
      </c>
      <c r="L33" s="34"/>
      <c r="M33" s="34"/>
      <c r="N33" s="34"/>
      <c r="O33" s="34"/>
      <c r="P33" s="34"/>
      <c r="Q33" s="34"/>
      <c r="R33" s="34"/>
      <c r="S33" s="34"/>
      <c r="T33" s="34"/>
      <c r="U33" s="42" t="s">
        <v>69</v>
      </c>
      <c r="V33" s="34"/>
    </row>
    <row r="34" spans="1:22" hidden="1" x14ac:dyDescent="0.25">
      <c r="A34" s="186"/>
      <c r="B34" s="187"/>
      <c r="C34" s="181"/>
      <c r="D34" s="24"/>
      <c r="E34" s="24"/>
      <c r="F34" s="96"/>
      <c r="G34" s="192"/>
      <c r="H34" s="181"/>
      <c r="I34" s="181"/>
      <c r="J34" s="181"/>
      <c r="K34" s="181"/>
      <c r="L34" s="34"/>
      <c r="M34" s="34"/>
      <c r="N34" s="34"/>
      <c r="O34" s="34"/>
      <c r="P34" s="34"/>
      <c r="Q34" s="34"/>
      <c r="R34" s="34"/>
      <c r="S34" s="34"/>
      <c r="T34" s="34"/>
      <c r="U34" s="42" t="s">
        <v>70</v>
      </c>
      <c r="V34" s="34"/>
    </row>
    <row r="35" spans="1:22" hidden="1" x14ac:dyDescent="0.25">
      <c r="A35" s="13"/>
      <c r="B35" s="14"/>
      <c r="C35" s="14"/>
      <c r="D35" s="14"/>
      <c r="E35" s="15"/>
      <c r="F35" s="96"/>
      <c r="G35" s="16"/>
      <c r="H35" s="17"/>
      <c r="I35" s="18"/>
      <c r="J35" s="19"/>
      <c r="K35" s="14"/>
      <c r="L35" s="34"/>
      <c r="M35" s="34"/>
      <c r="N35" s="34"/>
      <c r="O35" s="34"/>
      <c r="P35" s="34"/>
      <c r="Q35" s="34"/>
      <c r="R35" s="34"/>
      <c r="S35" s="34"/>
      <c r="T35" s="34"/>
      <c r="U35" s="42" t="s">
        <v>71</v>
      </c>
      <c r="V35" s="34"/>
    </row>
    <row r="36" spans="1:22" x14ac:dyDescent="0.25">
      <c r="A36" s="13"/>
      <c r="B36" s="15"/>
      <c r="C36" s="15"/>
      <c r="D36" s="15"/>
      <c r="E36" s="15"/>
      <c r="F36" s="15"/>
      <c r="G36" s="16"/>
      <c r="H36" s="13"/>
      <c r="I36" s="19"/>
      <c r="J36" s="19"/>
      <c r="K36" s="14"/>
      <c r="L36" s="34"/>
      <c r="M36" s="34"/>
      <c r="N36" s="34"/>
      <c r="O36" s="34"/>
      <c r="P36" s="34"/>
      <c r="Q36" s="34"/>
      <c r="R36" s="34"/>
      <c r="S36" s="34"/>
      <c r="T36" s="34"/>
      <c r="U36" s="42" t="s">
        <v>235</v>
      </c>
      <c r="V36" s="34"/>
    </row>
    <row r="37" spans="1:22" x14ac:dyDescent="0.25">
      <c r="A37" s="13"/>
      <c r="B37" s="14"/>
      <c r="C37" s="15"/>
      <c r="D37" s="15"/>
      <c r="E37" s="15"/>
      <c r="F37" s="14"/>
      <c r="G37" s="16"/>
      <c r="H37" s="20"/>
      <c r="I37" s="19"/>
      <c r="J37" s="19"/>
      <c r="K37" s="15"/>
      <c r="L37" s="34"/>
      <c r="M37" s="34"/>
      <c r="N37" s="34"/>
      <c r="O37" s="34"/>
      <c r="P37" s="34"/>
      <c r="Q37" s="34"/>
      <c r="R37" s="34"/>
      <c r="S37" s="34"/>
      <c r="T37" s="34"/>
      <c r="U37" s="42" t="s">
        <v>72</v>
      </c>
      <c r="V37" s="34"/>
    </row>
    <row r="38" spans="1:22" x14ac:dyDescent="0.25">
      <c r="A38" s="13"/>
      <c r="B38" s="15"/>
      <c r="C38" s="15"/>
      <c r="D38" s="15"/>
      <c r="E38" s="15"/>
      <c r="F38" s="14"/>
      <c r="G38" s="16"/>
      <c r="H38" s="13"/>
      <c r="I38" s="19"/>
      <c r="J38" s="19"/>
      <c r="K38" s="15"/>
      <c r="L38" s="34"/>
      <c r="M38" s="34"/>
      <c r="N38" s="34"/>
      <c r="O38" s="34"/>
      <c r="P38" s="34"/>
      <c r="Q38" s="34"/>
      <c r="R38" s="34"/>
      <c r="S38" s="34"/>
      <c r="T38" s="34"/>
      <c r="U38" s="42" t="s">
        <v>73</v>
      </c>
      <c r="V38" s="34"/>
    </row>
    <row r="39" spans="1:22" x14ac:dyDescent="0.25">
      <c r="A39" s="13"/>
      <c r="B39" s="15"/>
      <c r="C39" s="15"/>
      <c r="D39" s="15"/>
      <c r="E39" s="15"/>
      <c r="F39" s="15"/>
      <c r="G39" s="16"/>
      <c r="H39" s="13"/>
      <c r="I39" s="19"/>
      <c r="J39" s="19"/>
      <c r="K39" s="15"/>
      <c r="L39" s="34"/>
      <c r="M39" s="34"/>
      <c r="N39" s="34"/>
      <c r="O39" s="34"/>
      <c r="P39" s="34"/>
      <c r="Q39" s="34"/>
      <c r="R39" s="34"/>
      <c r="S39" s="34"/>
      <c r="T39" s="34"/>
      <c r="U39" s="42" t="s">
        <v>74</v>
      </c>
      <c r="V39" s="34"/>
    </row>
    <row r="40" spans="1:22" x14ac:dyDescent="0.25">
      <c r="A40" s="13"/>
      <c r="B40" s="15"/>
      <c r="C40" s="15"/>
      <c r="D40" s="15"/>
      <c r="E40" s="15"/>
      <c r="F40" s="15"/>
      <c r="G40" s="16"/>
      <c r="H40" s="13"/>
      <c r="I40" s="19"/>
      <c r="J40" s="19"/>
      <c r="K40" s="15"/>
      <c r="L40" s="34"/>
      <c r="M40" s="34"/>
      <c r="N40" s="34"/>
      <c r="O40" s="34"/>
      <c r="P40" s="34"/>
      <c r="Q40" s="34"/>
      <c r="R40" s="34"/>
      <c r="S40" s="34"/>
      <c r="T40" s="34"/>
      <c r="U40" s="42" t="s">
        <v>75</v>
      </c>
      <c r="V40" s="34"/>
    </row>
    <row r="41" spans="1:22" x14ac:dyDescent="0.25">
      <c r="A41" s="13"/>
      <c r="B41" s="15"/>
      <c r="C41" s="15"/>
      <c r="D41" s="15"/>
      <c r="E41" s="15"/>
      <c r="F41" s="15"/>
      <c r="G41" s="16"/>
      <c r="H41" s="13"/>
      <c r="I41" s="19"/>
      <c r="J41" s="19"/>
      <c r="K41" s="15"/>
      <c r="L41" s="34"/>
      <c r="M41" s="34"/>
      <c r="N41" s="34"/>
      <c r="O41" s="34"/>
      <c r="P41" s="34"/>
      <c r="Q41" s="34"/>
      <c r="R41" s="34"/>
      <c r="S41" s="34"/>
      <c r="T41" s="34"/>
      <c r="U41" s="42" t="s">
        <v>76</v>
      </c>
      <c r="V41" s="34"/>
    </row>
    <row r="42" spans="1:22" x14ac:dyDescent="0.25">
      <c r="A42" s="13"/>
      <c r="B42" s="15"/>
      <c r="C42" s="15"/>
      <c r="D42" s="15"/>
      <c r="E42" s="15"/>
      <c r="F42" s="15"/>
      <c r="G42" s="16"/>
      <c r="H42" s="13"/>
      <c r="I42" s="19"/>
      <c r="J42" s="19"/>
      <c r="K42" s="15"/>
      <c r="L42" s="34"/>
      <c r="M42" s="34"/>
      <c r="N42" s="34"/>
      <c r="O42" s="34"/>
      <c r="P42" s="34"/>
      <c r="Q42" s="34"/>
      <c r="R42" s="34"/>
      <c r="S42" s="34"/>
      <c r="T42" s="34"/>
      <c r="U42" s="42" t="s">
        <v>77</v>
      </c>
      <c r="V42" s="34"/>
    </row>
    <row r="43" spans="1:22" x14ac:dyDescent="0.25">
      <c r="A43" s="13"/>
      <c r="B43" s="15"/>
      <c r="C43" s="15"/>
      <c r="D43" s="15"/>
      <c r="E43" s="15"/>
      <c r="F43" s="15"/>
      <c r="G43" s="16"/>
      <c r="H43" s="13"/>
      <c r="I43" s="19"/>
      <c r="J43" s="19"/>
      <c r="K43" s="15"/>
      <c r="L43" s="34"/>
      <c r="M43" s="34"/>
      <c r="N43" s="34"/>
      <c r="O43" s="34"/>
      <c r="P43" s="34"/>
      <c r="Q43" s="34"/>
      <c r="R43" s="34"/>
      <c r="S43" s="34"/>
      <c r="T43" s="34"/>
      <c r="U43" s="42" t="s">
        <v>78</v>
      </c>
      <c r="V43" s="34"/>
    </row>
    <row r="44" spans="1:22" x14ac:dyDescent="0.25">
      <c r="A44" s="13"/>
      <c r="B44" s="15"/>
      <c r="C44" s="15"/>
      <c r="D44" s="15"/>
      <c r="E44" s="15"/>
      <c r="F44" s="15"/>
      <c r="G44" s="16"/>
      <c r="H44" s="13"/>
      <c r="I44" s="19"/>
      <c r="J44" s="19"/>
      <c r="K44" s="15"/>
      <c r="L44" s="34"/>
      <c r="M44" s="34"/>
      <c r="N44" s="34"/>
      <c r="O44" s="34"/>
      <c r="P44" s="34"/>
      <c r="Q44" s="34"/>
      <c r="R44" s="34"/>
      <c r="S44" s="34"/>
      <c r="T44" s="34"/>
      <c r="U44" s="42" t="s">
        <v>79</v>
      </c>
      <c r="V44" s="34"/>
    </row>
    <row r="45" spans="1:22" x14ac:dyDescent="0.25">
      <c r="A45" s="13"/>
      <c r="B45" s="15"/>
      <c r="C45" s="15"/>
      <c r="D45" s="15"/>
      <c r="E45" s="15"/>
      <c r="F45" s="15"/>
      <c r="G45" s="16"/>
      <c r="H45" s="13"/>
      <c r="I45" s="19"/>
      <c r="J45" s="19"/>
      <c r="K45" s="15"/>
      <c r="L45" s="34"/>
      <c r="M45" s="34"/>
      <c r="N45" s="34"/>
      <c r="O45" s="34"/>
      <c r="P45" s="34"/>
      <c r="Q45" s="34"/>
      <c r="R45" s="34"/>
      <c r="S45" s="34"/>
      <c r="T45" s="34"/>
      <c r="U45" s="42" t="s">
        <v>80</v>
      </c>
      <c r="V45" s="34"/>
    </row>
    <row r="46" spans="1:22" x14ac:dyDescent="0.25">
      <c r="A46" s="13"/>
      <c r="B46" s="15"/>
      <c r="C46" s="15"/>
      <c r="D46" s="15"/>
      <c r="E46" s="15"/>
      <c r="F46" s="15"/>
      <c r="G46" s="16"/>
      <c r="H46" s="13"/>
      <c r="I46" s="19"/>
      <c r="J46" s="19"/>
      <c r="K46" s="15"/>
      <c r="L46" s="34"/>
      <c r="M46" s="34"/>
      <c r="N46" s="34"/>
      <c r="O46" s="34"/>
      <c r="P46" s="34"/>
      <c r="Q46" s="34"/>
      <c r="R46" s="34"/>
      <c r="S46" s="34"/>
      <c r="T46" s="34"/>
      <c r="U46" s="42" t="s">
        <v>81</v>
      </c>
      <c r="V46" s="34"/>
    </row>
    <row r="47" spans="1:22" x14ac:dyDescent="0.25">
      <c r="A47" s="13"/>
      <c r="B47" s="15"/>
      <c r="C47" s="15"/>
      <c r="D47" s="15"/>
      <c r="E47" s="15"/>
      <c r="F47" s="15"/>
      <c r="G47" s="16"/>
      <c r="H47" s="13"/>
      <c r="I47" s="19"/>
      <c r="J47" s="19"/>
      <c r="K47" s="15"/>
      <c r="L47" s="34"/>
      <c r="M47" s="34"/>
      <c r="N47" s="34"/>
      <c r="O47" s="34"/>
      <c r="P47" s="34"/>
      <c r="Q47" s="34"/>
      <c r="R47" s="34"/>
      <c r="S47" s="34"/>
      <c r="T47" s="34"/>
      <c r="U47" s="42" t="s">
        <v>82</v>
      </c>
      <c r="V47" s="34"/>
    </row>
    <row r="48" spans="1:22" x14ac:dyDescent="0.25">
      <c r="A48" s="13"/>
      <c r="B48" s="15"/>
      <c r="C48" s="15"/>
      <c r="D48" s="15"/>
      <c r="E48" s="15"/>
      <c r="F48" s="15"/>
      <c r="G48" s="16"/>
      <c r="H48" s="13"/>
      <c r="I48" s="19"/>
      <c r="J48" s="19"/>
      <c r="K48" s="15"/>
      <c r="L48" s="34"/>
      <c r="M48" s="34"/>
      <c r="N48" s="34"/>
      <c r="O48" s="34"/>
      <c r="P48" s="34"/>
      <c r="Q48" s="34"/>
      <c r="R48" s="34"/>
      <c r="S48" s="34"/>
      <c r="T48" s="34"/>
      <c r="U48" s="42" t="s">
        <v>83</v>
      </c>
      <c r="V48" s="34"/>
    </row>
    <row r="49" spans="1:22" x14ac:dyDescent="0.25">
      <c r="A49" s="13"/>
      <c r="B49" s="15"/>
      <c r="C49" s="15"/>
      <c r="D49" s="15"/>
      <c r="E49" s="15"/>
      <c r="F49" s="15"/>
      <c r="G49" s="16"/>
      <c r="H49" s="13"/>
      <c r="I49" s="19"/>
      <c r="J49" s="19"/>
      <c r="K49" s="15"/>
      <c r="L49" s="34"/>
      <c r="M49" s="34"/>
      <c r="N49" s="34"/>
      <c r="O49" s="34"/>
      <c r="P49" s="34"/>
      <c r="Q49" s="34"/>
      <c r="R49" s="34"/>
      <c r="S49" s="34"/>
      <c r="T49" s="34"/>
      <c r="U49" s="42" t="s">
        <v>84</v>
      </c>
      <c r="V49" s="34"/>
    </row>
    <row r="50" spans="1:22" x14ac:dyDescent="0.25">
      <c r="A50" s="13"/>
      <c r="B50" s="15"/>
      <c r="C50" s="15"/>
      <c r="D50" s="15"/>
      <c r="E50" s="15"/>
      <c r="F50" s="15"/>
      <c r="G50" s="16"/>
      <c r="H50" s="13"/>
      <c r="I50" s="19"/>
      <c r="J50" s="19"/>
      <c r="K50" s="15"/>
      <c r="L50" s="34"/>
      <c r="M50" s="34"/>
      <c r="N50" s="34"/>
      <c r="O50" s="34"/>
      <c r="P50" s="34"/>
      <c r="Q50" s="34"/>
      <c r="R50" s="34"/>
      <c r="S50" s="34"/>
      <c r="T50" s="34"/>
      <c r="U50" s="42" t="s">
        <v>85</v>
      </c>
      <c r="V50" s="34"/>
    </row>
    <row r="51" spans="1:22" x14ac:dyDescent="0.25">
      <c r="A51" s="13"/>
      <c r="B51" s="15"/>
      <c r="C51" s="15"/>
      <c r="D51" s="15"/>
      <c r="E51" s="15"/>
      <c r="F51" s="15"/>
      <c r="G51" s="16"/>
      <c r="H51" s="13"/>
      <c r="I51" s="19"/>
      <c r="J51" s="19"/>
      <c r="K51" s="15"/>
      <c r="L51" s="34"/>
      <c r="M51" s="34"/>
      <c r="N51" s="34"/>
      <c r="O51" s="34"/>
      <c r="P51" s="34"/>
      <c r="Q51" s="34"/>
      <c r="R51" s="34"/>
      <c r="S51" s="34"/>
      <c r="T51" s="34"/>
      <c r="U51" s="42" t="s">
        <v>86</v>
      </c>
      <c r="V51" s="34"/>
    </row>
    <row r="52" spans="1:22" x14ac:dyDescent="0.25">
      <c r="A52" s="13"/>
      <c r="B52" s="15"/>
      <c r="C52" s="15"/>
      <c r="D52" s="15"/>
      <c r="E52" s="15"/>
      <c r="F52" s="15"/>
      <c r="G52" s="16"/>
      <c r="H52" s="13"/>
      <c r="I52" s="19"/>
      <c r="J52" s="19"/>
      <c r="K52" s="15"/>
      <c r="L52" s="34"/>
      <c r="M52" s="34"/>
      <c r="N52" s="34"/>
      <c r="O52" s="34"/>
      <c r="P52" s="34"/>
      <c r="Q52" s="34"/>
      <c r="R52" s="34"/>
      <c r="S52" s="34"/>
      <c r="T52" s="34"/>
      <c r="U52" s="42" t="s">
        <v>87</v>
      </c>
      <c r="V52" s="34"/>
    </row>
    <row r="53" spans="1:22" x14ac:dyDescent="0.25">
      <c r="A53" s="13"/>
      <c r="B53" s="15"/>
      <c r="C53" s="15"/>
      <c r="D53" s="15"/>
      <c r="E53" s="15"/>
      <c r="F53" s="15"/>
      <c r="G53" s="16"/>
      <c r="H53" s="13"/>
      <c r="I53" s="19"/>
      <c r="J53" s="19"/>
      <c r="K53" s="15"/>
      <c r="L53" s="34"/>
      <c r="M53" s="34"/>
      <c r="N53" s="34"/>
      <c r="O53" s="34"/>
      <c r="P53" s="34"/>
      <c r="Q53" s="34"/>
      <c r="R53" s="34"/>
      <c r="S53" s="34"/>
      <c r="T53" s="34"/>
      <c r="U53" s="42" t="s">
        <v>88</v>
      </c>
      <c r="V53" s="34"/>
    </row>
    <row r="54" spans="1:22" x14ac:dyDescent="0.25">
      <c r="A54" s="13"/>
      <c r="B54" s="15"/>
      <c r="C54" s="15"/>
      <c r="D54" s="15"/>
      <c r="E54" s="15"/>
      <c r="F54" s="15"/>
      <c r="G54" s="16"/>
      <c r="H54" s="13"/>
      <c r="I54" s="19"/>
      <c r="J54" s="19"/>
      <c r="K54" s="15"/>
      <c r="L54" s="34"/>
      <c r="M54" s="34"/>
      <c r="N54" s="34"/>
      <c r="O54" s="34"/>
      <c r="P54" s="34"/>
      <c r="Q54" s="34"/>
      <c r="R54" s="34"/>
      <c r="S54" s="34"/>
      <c r="T54" s="34"/>
      <c r="U54" s="42" t="s">
        <v>89</v>
      </c>
      <c r="V54" s="34"/>
    </row>
    <row r="55" spans="1:22" x14ac:dyDescent="0.25">
      <c r="A55" s="13"/>
      <c r="B55" s="15"/>
      <c r="C55" s="15"/>
      <c r="D55" s="15"/>
      <c r="E55" s="15"/>
      <c r="F55" s="15"/>
      <c r="G55" s="16"/>
      <c r="H55" s="13"/>
      <c r="I55" s="19"/>
      <c r="J55" s="19"/>
      <c r="K55" s="15"/>
      <c r="L55" s="34"/>
      <c r="M55" s="34"/>
      <c r="N55" s="34"/>
      <c r="O55" s="34"/>
      <c r="P55" s="34"/>
      <c r="Q55" s="34"/>
      <c r="R55" s="34"/>
      <c r="S55" s="34"/>
      <c r="T55" s="34"/>
      <c r="U55" s="42" t="s">
        <v>90</v>
      </c>
      <c r="V55" s="34"/>
    </row>
    <row r="56" spans="1:22" x14ac:dyDescent="0.25">
      <c r="A56" s="13"/>
      <c r="B56" s="15"/>
      <c r="C56" s="15"/>
      <c r="D56" s="15"/>
      <c r="E56" s="15"/>
      <c r="F56" s="15"/>
      <c r="G56" s="16"/>
      <c r="H56" s="13"/>
      <c r="I56" s="19"/>
      <c r="J56" s="19"/>
      <c r="K56" s="15"/>
      <c r="L56" s="34"/>
      <c r="M56" s="34"/>
      <c r="N56" s="34"/>
      <c r="O56" s="34"/>
      <c r="P56" s="34"/>
      <c r="Q56" s="34"/>
      <c r="R56" s="34"/>
      <c r="S56" s="34"/>
      <c r="T56" s="34"/>
      <c r="U56" s="42" t="s">
        <v>91</v>
      </c>
      <c r="V56" s="34"/>
    </row>
    <row r="57" spans="1:22" x14ac:dyDescent="0.25">
      <c r="A57" s="13"/>
      <c r="B57" s="15"/>
      <c r="C57" s="15"/>
      <c r="D57" s="15"/>
      <c r="E57" s="15"/>
      <c r="F57" s="15"/>
      <c r="G57" s="16"/>
      <c r="H57" s="13"/>
      <c r="I57" s="19"/>
      <c r="J57" s="19"/>
      <c r="K57" s="15"/>
      <c r="L57" s="34"/>
      <c r="M57" s="34"/>
      <c r="N57" s="34"/>
      <c r="O57" s="34"/>
      <c r="P57" s="34"/>
      <c r="Q57" s="34"/>
      <c r="R57" s="34"/>
      <c r="S57" s="34"/>
      <c r="T57" s="34"/>
      <c r="U57" s="42" t="s">
        <v>92</v>
      </c>
      <c r="V57" s="34"/>
    </row>
    <row r="58" spans="1:22" x14ac:dyDescent="0.25">
      <c r="A58" s="13"/>
      <c r="B58" s="15"/>
      <c r="C58" s="15"/>
      <c r="D58" s="15"/>
      <c r="E58" s="15"/>
      <c r="F58" s="15"/>
      <c r="G58" s="16"/>
      <c r="H58" s="13"/>
      <c r="I58" s="19"/>
      <c r="J58" s="19"/>
      <c r="K58" s="15"/>
      <c r="L58" s="34"/>
      <c r="M58" s="34"/>
      <c r="N58" s="34"/>
      <c r="O58" s="34"/>
      <c r="P58" s="34"/>
      <c r="Q58" s="34"/>
      <c r="R58" s="34"/>
      <c r="S58" s="34"/>
      <c r="T58" s="34"/>
      <c r="U58" s="42" t="s">
        <v>93</v>
      </c>
      <c r="V58" s="34"/>
    </row>
    <row r="59" spans="1:22" x14ac:dyDescent="0.25">
      <c r="A59" s="13"/>
      <c r="B59" s="15"/>
      <c r="C59" s="15"/>
      <c r="D59" s="15"/>
      <c r="E59" s="15"/>
      <c r="F59" s="15"/>
      <c r="G59" s="16"/>
      <c r="H59" s="13"/>
      <c r="I59" s="19"/>
      <c r="J59" s="19"/>
      <c r="K59" s="15"/>
      <c r="L59" s="34"/>
      <c r="M59" s="34"/>
      <c r="N59" s="34"/>
      <c r="O59" s="34"/>
      <c r="P59" s="34"/>
      <c r="Q59" s="34"/>
      <c r="R59" s="34"/>
      <c r="S59" s="34"/>
      <c r="T59" s="34"/>
      <c r="U59" s="42" t="s">
        <v>94</v>
      </c>
      <c r="V59" s="34"/>
    </row>
    <row r="60" spans="1:22" x14ac:dyDescent="0.25">
      <c r="A60" s="13"/>
      <c r="B60" s="15"/>
      <c r="C60" s="15"/>
      <c r="D60" s="15"/>
      <c r="E60" s="15"/>
      <c r="F60" s="15"/>
      <c r="G60" s="16"/>
      <c r="H60" s="13"/>
      <c r="I60" s="19"/>
      <c r="J60" s="19"/>
      <c r="K60" s="15"/>
      <c r="L60" s="34"/>
      <c r="M60" s="34"/>
      <c r="N60" s="34"/>
      <c r="O60" s="34"/>
      <c r="P60" s="34"/>
      <c r="Q60" s="34"/>
      <c r="R60" s="34"/>
      <c r="S60" s="34"/>
      <c r="T60" s="34"/>
      <c r="U60" s="42" t="s">
        <v>95</v>
      </c>
      <c r="V60" s="34"/>
    </row>
    <row r="61" spans="1:22" x14ac:dyDescent="0.25">
      <c r="A61" s="13"/>
      <c r="B61" s="15"/>
      <c r="C61" s="15"/>
      <c r="D61" s="15"/>
      <c r="E61" s="15"/>
      <c r="F61" s="15"/>
      <c r="G61" s="16"/>
      <c r="H61" s="13"/>
      <c r="I61" s="19"/>
      <c r="J61" s="19"/>
      <c r="K61" s="15"/>
      <c r="L61" s="34"/>
      <c r="M61" s="34"/>
      <c r="N61" s="34"/>
      <c r="O61" s="34"/>
      <c r="P61" s="34"/>
      <c r="Q61" s="34"/>
      <c r="R61" s="34"/>
      <c r="S61" s="34"/>
      <c r="T61" s="34"/>
      <c r="U61" s="42" t="s">
        <v>96</v>
      </c>
      <c r="V61" s="34"/>
    </row>
    <row r="62" spans="1:22" x14ac:dyDescent="0.25">
      <c r="A62" s="13"/>
      <c r="B62" s="15"/>
      <c r="C62" s="15"/>
      <c r="D62" s="15"/>
      <c r="E62" s="15"/>
      <c r="F62" s="15"/>
      <c r="G62" s="16"/>
      <c r="H62" s="13"/>
      <c r="I62" s="19"/>
      <c r="J62" s="19"/>
      <c r="K62" s="15"/>
      <c r="L62" s="34"/>
      <c r="M62" s="34"/>
      <c r="N62" s="34"/>
      <c r="O62" s="34"/>
      <c r="P62" s="34"/>
      <c r="Q62" s="34"/>
      <c r="R62" s="34"/>
      <c r="S62" s="34"/>
      <c r="T62" s="34"/>
      <c r="U62" s="42" t="s">
        <v>97</v>
      </c>
      <c r="V62" s="34"/>
    </row>
    <row r="63" spans="1:22" x14ac:dyDescent="0.25">
      <c r="A63" s="13"/>
      <c r="B63" s="15"/>
      <c r="C63" s="15"/>
      <c r="D63" s="15"/>
      <c r="E63" s="15"/>
      <c r="F63" s="15"/>
      <c r="G63" s="16"/>
      <c r="H63" s="13"/>
      <c r="I63" s="19"/>
      <c r="J63" s="19"/>
      <c r="K63" s="15"/>
      <c r="L63" s="34"/>
      <c r="M63" s="34"/>
      <c r="N63" s="34"/>
      <c r="O63" s="34"/>
      <c r="P63" s="34"/>
      <c r="Q63" s="34"/>
      <c r="R63" s="34"/>
      <c r="S63" s="34"/>
      <c r="T63" s="34"/>
      <c r="U63" s="42" t="s">
        <v>236</v>
      </c>
      <c r="V63" s="34"/>
    </row>
    <row r="64" spans="1:22" x14ac:dyDescent="0.25">
      <c r="A64" s="13"/>
      <c r="B64" s="15"/>
      <c r="C64" s="15"/>
      <c r="D64" s="15"/>
      <c r="E64" s="15"/>
      <c r="F64" s="15"/>
      <c r="G64" s="16"/>
      <c r="H64" s="13"/>
      <c r="I64" s="19"/>
      <c r="J64" s="19"/>
      <c r="K64" s="15"/>
      <c r="L64" s="34"/>
      <c r="M64" s="34"/>
      <c r="N64" s="34"/>
      <c r="O64" s="34"/>
      <c r="P64" s="34"/>
      <c r="Q64" s="34"/>
      <c r="R64" s="34"/>
      <c r="S64" s="34"/>
      <c r="T64" s="34"/>
      <c r="U64" s="42" t="s">
        <v>98</v>
      </c>
      <c r="V64" s="34"/>
    </row>
    <row r="65" spans="1:22" x14ac:dyDescent="0.25">
      <c r="A65" s="13"/>
      <c r="B65" s="15"/>
      <c r="C65" s="15"/>
      <c r="D65" s="15"/>
      <c r="E65" s="15"/>
      <c r="F65" s="15"/>
      <c r="G65" s="16"/>
      <c r="H65" s="13"/>
      <c r="I65" s="19"/>
      <c r="J65" s="19"/>
      <c r="K65" s="15"/>
      <c r="L65" s="34"/>
      <c r="M65" s="34"/>
      <c r="N65" s="34"/>
      <c r="O65" s="34"/>
      <c r="P65" s="34"/>
      <c r="Q65" s="34"/>
      <c r="R65" s="34"/>
      <c r="S65" s="34"/>
      <c r="T65" s="34"/>
      <c r="U65" s="42" t="s">
        <v>99</v>
      </c>
      <c r="V65" s="34"/>
    </row>
    <row r="66" spans="1:22" x14ac:dyDescent="0.25">
      <c r="A66" s="13"/>
      <c r="B66" s="15"/>
      <c r="C66" s="15"/>
      <c r="D66" s="15"/>
      <c r="E66" s="15"/>
      <c r="F66" s="15"/>
      <c r="G66" s="16"/>
      <c r="H66" s="13"/>
      <c r="I66" s="19"/>
      <c r="J66" s="19"/>
      <c r="K66" s="15"/>
      <c r="L66" s="34"/>
      <c r="M66" s="34"/>
      <c r="N66" s="34"/>
      <c r="O66" s="34"/>
      <c r="P66" s="34"/>
      <c r="Q66" s="34"/>
      <c r="R66" s="34"/>
      <c r="S66" s="34"/>
      <c r="T66" s="34"/>
      <c r="U66" s="42" t="s">
        <v>100</v>
      </c>
      <c r="V66" s="34"/>
    </row>
    <row r="67" spans="1:22" x14ac:dyDescent="0.25">
      <c r="A67" s="13"/>
      <c r="B67" s="15"/>
      <c r="C67" s="15"/>
      <c r="D67" s="15"/>
      <c r="E67" s="15"/>
      <c r="F67" s="15"/>
      <c r="G67" s="16"/>
      <c r="H67" s="13"/>
      <c r="I67" s="19"/>
      <c r="J67" s="19"/>
      <c r="K67" s="15"/>
      <c r="L67" s="34"/>
      <c r="M67" s="34"/>
      <c r="N67" s="34"/>
      <c r="O67" s="34"/>
      <c r="P67" s="34"/>
      <c r="Q67" s="34"/>
      <c r="R67" s="34"/>
      <c r="S67" s="34"/>
      <c r="T67" s="34"/>
      <c r="U67" s="42" t="s">
        <v>101</v>
      </c>
      <c r="V67" s="34"/>
    </row>
    <row r="68" spans="1:22" x14ac:dyDescent="0.25">
      <c r="A68" s="13"/>
      <c r="B68" s="15"/>
      <c r="C68" s="15"/>
      <c r="D68" s="15"/>
      <c r="E68" s="15"/>
      <c r="F68" s="15"/>
      <c r="G68" s="16"/>
      <c r="H68" s="13"/>
      <c r="I68" s="19"/>
      <c r="J68" s="19"/>
      <c r="K68" s="15"/>
      <c r="L68" s="34"/>
      <c r="M68" s="34"/>
      <c r="N68" s="34"/>
      <c r="O68" s="34"/>
      <c r="P68" s="34"/>
      <c r="Q68" s="34"/>
      <c r="R68" s="34"/>
      <c r="S68" s="34"/>
      <c r="T68" s="34"/>
      <c r="U68" s="42" t="s">
        <v>102</v>
      </c>
      <c r="V68" s="34"/>
    </row>
    <row r="69" spans="1:22" x14ac:dyDescent="0.25">
      <c r="A69" s="13"/>
      <c r="B69" s="15"/>
      <c r="C69" s="15"/>
      <c r="D69" s="15"/>
      <c r="E69" s="15"/>
      <c r="F69" s="15"/>
      <c r="G69" s="16"/>
      <c r="H69" s="13"/>
      <c r="I69" s="19"/>
      <c r="J69" s="19"/>
      <c r="K69" s="15"/>
      <c r="L69" s="34"/>
      <c r="M69" s="34"/>
      <c r="N69" s="34"/>
      <c r="O69" s="34"/>
      <c r="P69" s="34"/>
      <c r="Q69" s="34"/>
      <c r="R69" s="34"/>
      <c r="S69" s="34"/>
      <c r="T69" s="34"/>
      <c r="U69" s="42" t="s">
        <v>103</v>
      </c>
      <c r="V69" s="34"/>
    </row>
    <row r="70" spans="1:22" x14ac:dyDescent="0.25">
      <c r="A70" s="13"/>
      <c r="B70" s="15"/>
      <c r="C70" s="15"/>
      <c r="D70" s="15"/>
      <c r="E70" s="15"/>
      <c r="F70" s="15"/>
      <c r="G70" s="16"/>
      <c r="H70" s="13"/>
      <c r="I70" s="19"/>
      <c r="J70" s="19"/>
      <c r="K70" s="15"/>
      <c r="L70" s="34"/>
      <c r="M70" s="34"/>
      <c r="N70" s="34"/>
      <c r="O70" s="34"/>
      <c r="P70" s="34"/>
      <c r="Q70" s="34"/>
      <c r="R70" s="34"/>
      <c r="S70" s="34"/>
      <c r="T70" s="34"/>
      <c r="U70" s="42" t="s">
        <v>104</v>
      </c>
      <c r="V70" s="34"/>
    </row>
    <row r="71" spans="1:22" x14ac:dyDescent="0.25">
      <c r="A71" s="13"/>
      <c r="B71" s="15"/>
      <c r="C71" s="15"/>
      <c r="D71" s="15"/>
      <c r="E71" s="15"/>
      <c r="F71" s="15"/>
      <c r="G71" s="16"/>
      <c r="H71" s="13"/>
      <c r="I71" s="19"/>
      <c r="J71" s="19"/>
      <c r="K71" s="15"/>
      <c r="L71" s="34"/>
      <c r="M71" s="34"/>
      <c r="N71" s="34"/>
      <c r="O71" s="34"/>
      <c r="P71" s="34"/>
      <c r="Q71" s="34"/>
      <c r="R71" s="34"/>
      <c r="S71" s="34"/>
      <c r="T71" s="34"/>
      <c r="U71" s="42" t="s">
        <v>105</v>
      </c>
      <c r="V71" s="34"/>
    </row>
    <row r="72" spans="1:22" x14ac:dyDescent="0.25">
      <c r="A72" s="13"/>
      <c r="B72" s="15"/>
      <c r="C72" s="15"/>
      <c r="D72" s="15"/>
      <c r="E72" s="15"/>
      <c r="F72" s="15"/>
      <c r="G72" s="16"/>
      <c r="H72" s="13"/>
      <c r="I72" s="19"/>
      <c r="J72" s="19"/>
      <c r="K72" s="15"/>
      <c r="L72" s="34"/>
      <c r="M72" s="34"/>
      <c r="N72" s="34"/>
      <c r="O72" s="34"/>
      <c r="P72" s="34"/>
      <c r="Q72" s="34"/>
      <c r="R72" s="34"/>
      <c r="S72" s="34"/>
      <c r="T72" s="34"/>
      <c r="U72" s="42" t="s">
        <v>106</v>
      </c>
      <c r="V72" s="34"/>
    </row>
    <row r="73" spans="1:22" x14ac:dyDescent="0.25">
      <c r="A73" s="13"/>
      <c r="B73" s="15"/>
      <c r="C73" s="15"/>
      <c r="D73" s="15"/>
      <c r="E73" s="15"/>
      <c r="F73" s="15"/>
      <c r="G73" s="16"/>
      <c r="H73" s="13"/>
      <c r="I73" s="19"/>
      <c r="J73" s="19"/>
      <c r="K73" s="15"/>
      <c r="L73" s="34"/>
      <c r="M73" s="34"/>
      <c r="N73" s="34"/>
      <c r="O73" s="34"/>
      <c r="P73" s="34"/>
      <c r="Q73" s="34"/>
      <c r="R73" s="34"/>
      <c r="S73" s="34"/>
      <c r="T73" s="34"/>
      <c r="U73" s="42" t="s">
        <v>107</v>
      </c>
      <c r="V73" s="34"/>
    </row>
    <row r="74" spans="1:22" x14ac:dyDescent="0.25">
      <c r="A74" s="13"/>
      <c r="B74" s="15"/>
      <c r="C74" s="15"/>
      <c r="D74" s="15"/>
      <c r="E74" s="15"/>
      <c r="F74" s="15"/>
      <c r="G74" s="16"/>
      <c r="H74" s="13"/>
      <c r="I74" s="19"/>
      <c r="J74" s="19"/>
      <c r="K74" s="15"/>
      <c r="L74" s="34"/>
      <c r="M74" s="34"/>
      <c r="N74" s="34"/>
      <c r="O74" s="34"/>
      <c r="P74" s="34"/>
      <c r="Q74" s="34"/>
      <c r="R74" s="34"/>
      <c r="S74" s="34"/>
      <c r="T74" s="34"/>
      <c r="U74" s="42" t="s">
        <v>108</v>
      </c>
      <c r="V74" s="34"/>
    </row>
    <row r="75" spans="1:22" x14ac:dyDescent="0.25">
      <c r="A75" s="13"/>
      <c r="B75" s="15"/>
      <c r="C75" s="15"/>
      <c r="D75" s="15"/>
      <c r="E75" s="15"/>
      <c r="F75" s="15"/>
      <c r="G75" s="16"/>
      <c r="H75" s="13"/>
      <c r="I75" s="19"/>
      <c r="J75" s="19"/>
      <c r="K75" s="15"/>
      <c r="L75" s="34"/>
      <c r="M75" s="34"/>
      <c r="N75" s="34"/>
      <c r="O75" s="34"/>
      <c r="P75" s="34"/>
      <c r="Q75" s="34"/>
      <c r="R75" s="34"/>
      <c r="S75" s="34"/>
      <c r="T75" s="34"/>
      <c r="U75" s="42" t="s">
        <v>109</v>
      </c>
      <c r="V75" s="34"/>
    </row>
    <row r="76" spans="1:22" x14ac:dyDescent="0.25">
      <c r="A76" s="13"/>
      <c r="B76" s="15"/>
      <c r="C76" s="15"/>
      <c r="D76" s="15"/>
      <c r="E76" s="15"/>
      <c r="F76" s="15"/>
      <c r="G76" s="16"/>
      <c r="H76" s="13"/>
      <c r="I76" s="19"/>
      <c r="J76" s="19"/>
      <c r="K76" s="15"/>
      <c r="L76" s="34"/>
      <c r="M76" s="34"/>
      <c r="N76" s="34"/>
      <c r="O76" s="34"/>
      <c r="P76" s="34"/>
      <c r="Q76" s="34"/>
      <c r="R76" s="34"/>
      <c r="S76" s="34"/>
      <c r="T76" s="34"/>
      <c r="U76" s="42" t="s">
        <v>110</v>
      </c>
      <c r="V76" s="34"/>
    </row>
    <row r="77" spans="1:22" x14ac:dyDescent="0.25">
      <c r="A77" s="13"/>
      <c r="B77" s="15"/>
      <c r="C77" s="15"/>
      <c r="D77" s="15"/>
      <c r="E77" s="15"/>
      <c r="F77" s="15"/>
      <c r="G77" s="16"/>
      <c r="H77" s="13"/>
      <c r="I77" s="19"/>
      <c r="J77" s="19"/>
      <c r="K77" s="15"/>
      <c r="L77" s="34"/>
      <c r="M77" s="34"/>
      <c r="N77" s="34"/>
      <c r="O77" s="34"/>
      <c r="P77" s="34"/>
      <c r="Q77" s="34"/>
      <c r="R77" s="34"/>
      <c r="S77" s="34"/>
      <c r="T77" s="34"/>
      <c r="U77" s="42" t="s">
        <v>111</v>
      </c>
      <c r="V77" s="34"/>
    </row>
    <row r="78" spans="1:22" x14ac:dyDescent="0.25">
      <c r="A78" s="13"/>
      <c r="B78" s="15"/>
      <c r="C78" s="15"/>
      <c r="D78" s="15"/>
      <c r="E78" s="15"/>
      <c r="F78" s="15"/>
      <c r="G78" s="16"/>
      <c r="H78" s="13"/>
      <c r="I78" s="19"/>
      <c r="J78" s="19"/>
      <c r="K78" s="15"/>
      <c r="L78" s="34"/>
      <c r="M78" s="34"/>
      <c r="N78" s="34"/>
      <c r="O78" s="34"/>
      <c r="P78" s="34"/>
      <c r="Q78" s="34"/>
      <c r="R78" s="34"/>
      <c r="S78" s="34"/>
      <c r="T78" s="34"/>
      <c r="U78" s="42" t="s">
        <v>112</v>
      </c>
      <c r="V78" s="34"/>
    </row>
    <row r="79" spans="1:22" x14ac:dyDescent="0.25">
      <c r="A79" s="13"/>
      <c r="B79" s="15"/>
      <c r="C79" s="15"/>
      <c r="D79" s="15"/>
      <c r="E79" s="15"/>
      <c r="F79" s="15"/>
      <c r="G79" s="16"/>
      <c r="H79" s="13"/>
      <c r="I79" s="19"/>
      <c r="J79" s="19"/>
      <c r="K79" s="15"/>
      <c r="L79" s="34"/>
      <c r="M79" s="34"/>
      <c r="N79" s="34"/>
      <c r="O79" s="34"/>
      <c r="P79" s="34"/>
      <c r="Q79" s="34"/>
      <c r="R79" s="34"/>
      <c r="S79" s="34"/>
      <c r="T79" s="34"/>
      <c r="U79" s="42" t="s">
        <v>113</v>
      </c>
      <c r="V79" s="34"/>
    </row>
    <row r="80" spans="1:22" x14ac:dyDescent="0.25">
      <c r="A80" s="13"/>
      <c r="B80" s="15"/>
      <c r="C80" s="15"/>
      <c r="D80" s="15"/>
      <c r="E80" s="15"/>
      <c r="F80" s="15"/>
      <c r="G80" s="16"/>
      <c r="H80" s="13"/>
      <c r="I80" s="19"/>
      <c r="J80" s="19"/>
      <c r="K80" s="15"/>
      <c r="L80" s="34"/>
      <c r="M80" s="34"/>
      <c r="N80" s="34"/>
      <c r="O80" s="34"/>
      <c r="P80" s="34"/>
      <c r="Q80" s="34"/>
      <c r="R80" s="34"/>
      <c r="S80" s="34"/>
      <c r="T80" s="34"/>
      <c r="U80" s="42" t="s">
        <v>114</v>
      </c>
      <c r="V80" s="34"/>
    </row>
    <row r="81" spans="1:22" x14ac:dyDescent="0.25">
      <c r="A81" s="13"/>
      <c r="B81" s="15"/>
      <c r="C81" s="15"/>
      <c r="D81" s="15"/>
      <c r="E81" s="15"/>
      <c r="F81" s="15"/>
      <c r="G81" s="16"/>
      <c r="H81" s="13"/>
      <c r="I81" s="19"/>
      <c r="J81" s="19"/>
      <c r="K81" s="15"/>
      <c r="L81" s="34"/>
      <c r="M81" s="34"/>
      <c r="N81" s="34"/>
      <c r="O81" s="34"/>
      <c r="P81" s="34"/>
      <c r="Q81" s="34"/>
      <c r="R81" s="34"/>
      <c r="S81" s="34"/>
      <c r="T81" s="34"/>
      <c r="U81" s="42" t="s">
        <v>115</v>
      </c>
      <c r="V81" s="34"/>
    </row>
    <row r="82" spans="1:22" x14ac:dyDescent="0.25">
      <c r="A82" s="13"/>
      <c r="B82" s="15"/>
      <c r="C82" s="15"/>
      <c r="D82" s="15"/>
      <c r="E82" s="15"/>
      <c r="F82" s="15"/>
      <c r="G82" s="16"/>
      <c r="H82" s="13"/>
      <c r="I82" s="19"/>
      <c r="J82" s="19"/>
      <c r="K82" s="15"/>
      <c r="L82" s="34"/>
      <c r="M82" s="34"/>
      <c r="N82" s="34"/>
      <c r="O82" s="34"/>
      <c r="P82" s="34"/>
      <c r="Q82" s="34"/>
      <c r="R82" s="34"/>
      <c r="S82" s="34"/>
      <c r="T82" s="34"/>
      <c r="U82" s="42" t="s">
        <v>116</v>
      </c>
      <c r="V82" s="34"/>
    </row>
    <row r="83" spans="1:22" x14ac:dyDescent="0.25">
      <c r="A83" s="13"/>
      <c r="B83" s="15"/>
      <c r="C83" s="15"/>
      <c r="D83" s="15"/>
      <c r="E83" s="15"/>
      <c r="F83" s="15"/>
      <c r="G83" s="16"/>
      <c r="H83" s="13"/>
      <c r="I83" s="19"/>
      <c r="J83" s="19"/>
      <c r="K83" s="15"/>
      <c r="L83" s="34"/>
      <c r="M83" s="34"/>
      <c r="N83" s="34"/>
      <c r="O83" s="34"/>
      <c r="P83" s="34"/>
      <c r="Q83" s="34"/>
      <c r="R83" s="34"/>
      <c r="S83" s="34"/>
      <c r="T83" s="34"/>
      <c r="U83" s="42" t="s">
        <v>117</v>
      </c>
      <c r="V83" s="34"/>
    </row>
    <row r="84" spans="1:22" x14ac:dyDescent="0.25">
      <c r="A84" s="13"/>
      <c r="B84" s="15"/>
      <c r="C84" s="15"/>
      <c r="D84" s="15"/>
      <c r="E84" s="15"/>
      <c r="F84" s="15"/>
      <c r="G84" s="16"/>
      <c r="H84" s="13"/>
      <c r="I84" s="19"/>
      <c r="J84" s="19"/>
      <c r="K84" s="15"/>
      <c r="L84" s="34"/>
      <c r="M84" s="34"/>
      <c r="N84" s="34"/>
      <c r="O84" s="34"/>
      <c r="P84" s="34"/>
      <c r="Q84" s="34"/>
      <c r="R84" s="34"/>
      <c r="S84" s="34"/>
      <c r="T84" s="34"/>
      <c r="U84" s="42" t="s">
        <v>118</v>
      </c>
      <c r="V84" s="34"/>
    </row>
    <row r="85" spans="1:22" x14ac:dyDescent="0.25">
      <c r="A85" s="13"/>
      <c r="B85" s="15"/>
      <c r="C85" s="15"/>
      <c r="D85" s="15"/>
      <c r="E85" s="15"/>
      <c r="F85" s="15"/>
      <c r="G85" s="16"/>
      <c r="H85" s="13"/>
      <c r="I85" s="19"/>
      <c r="J85" s="19"/>
      <c r="K85" s="15"/>
      <c r="L85" s="34"/>
      <c r="M85" s="34"/>
      <c r="N85" s="34"/>
      <c r="O85" s="34"/>
      <c r="P85" s="34"/>
      <c r="Q85" s="34"/>
      <c r="R85" s="34"/>
      <c r="S85" s="34"/>
      <c r="T85" s="34"/>
      <c r="U85" s="42" t="s">
        <v>119</v>
      </c>
      <c r="V85" s="34"/>
    </row>
    <row r="86" spans="1:22" x14ac:dyDescent="0.25">
      <c r="A86" s="13"/>
      <c r="B86" s="15"/>
      <c r="C86" s="15"/>
      <c r="D86" s="15"/>
      <c r="E86" s="15"/>
      <c r="F86" s="15"/>
      <c r="G86" s="16"/>
      <c r="H86" s="13"/>
      <c r="I86" s="19"/>
      <c r="J86" s="19"/>
      <c r="K86" s="15"/>
      <c r="L86" s="34"/>
      <c r="M86" s="34"/>
      <c r="N86" s="34"/>
      <c r="O86" s="34"/>
      <c r="P86" s="34"/>
      <c r="Q86" s="34"/>
      <c r="R86" s="34"/>
      <c r="S86" s="34"/>
      <c r="T86" s="34"/>
      <c r="U86" s="42" t="s">
        <v>120</v>
      </c>
      <c r="V86" s="34"/>
    </row>
    <row r="87" spans="1:22" x14ac:dyDescent="0.25">
      <c r="A87" s="13"/>
      <c r="B87" s="15"/>
      <c r="C87" s="15"/>
      <c r="D87" s="15"/>
      <c r="E87" s="15"/>
      <c r="F87" s="15"/>
      <c r="G87" s="16"/>
      <c r="H87" s="13"/>
      <c r="I87" s="19"/>
      <c r="J87" s="19"/>
      <c r="K87" s="15"/>
      <c r="L87" s="34"/>
      <c r="M87" s="34"/>
      <c r="N87" s="34"/>
      <c r="O87" s="34"/>
      <c r="P87" s="34"/>
      <c r="Q87" s="34"/>
      <c r="R87" s="34"/>
      <c r="S87" s="34"/>
      <c r="T87" s="34"/>
      <c r="U87" s="42" t="s">
        <v>121</v>
      </c>
      <c r="V87" s="34"/>
    </row>
    <row r="88" spans="1:22" x14ac:dyDescent="0.25">
      <c r="A88" s="13"/>
      <c r="B88" s="15"/>
      <c r="C88" s="15"/>
      <c r="D88" s="15"/>
      <c r="E88" s="15"/>
      <c r="F88" s="15"/>
      <c r="G88" s="16"/>
      <c r="H88" s="13"/>
      <c r="I88" s="19"/>
      <c r="J88" s="19"/>
      <c r="K88" s="15"/>
      <c r="L88" s="34"/>
      <c r="M88" s="34"/>
      <c r="N88" s="34"/>
      <c r="O88" s="34"/>
      <c r="P88" s="34"/>
      <c r="Q88" s="34"/>
      <c r="R88" s="34"/>
      <c r="S88" s="34"/>
      <c r="T88" s="34"/>
      <c r="U88" s="42" t="s">
        <v>122</v>
      </c>
      <c r="V88" s="34"/>
    </row>
    <row r="89" spans="1:22" x14ac:dyDescent="0.25">
      <c r="A89" s="13"/>
      <c r="B89" s="15"/>
      <c r="C89" s="15"/>
      <c r="D89" s="15"/>
      <c r="E89" s="15"/>
      <c r="F89" s="15"/>
      <c r="G89" s="16"/>
      <c r="H89" s="13"/>
      <c r="I89" s="19"/>
      <c r="J89" s="19"/>
      <c r="K89" s="15"/>
      <c r="L89" s="34"/>
      <c r="M89" s="34"/>
      <c r="N89" s="34"/>
      <c r="O89" s="34"/>
      <c r="P89" s="34"/>
      <c r="Q89" s="34"/>
      <c r="R89" s="34"/>
      <c r="S89" s="34"/>
      <c r="T89" s="34"/>
      <c r="U89" s="42" t="s">
        <v>123</v>
      </c>
      <c r="V89" s="34"/>
    </row>
    <row r="90" spans="1:22" x14ac:dyDescent="0.25">
      <c r="A90" s="13"/>
      <c r="B90" s="15"/>
      <c r="C90" s="15"/>
      <c r="D90" s="15"/>
      <c r="E90" s="15"/>
      <c r="F90" s="15"/>
      <c r="G90" s="16"/>
      <c r="H90" s="13"/>
      <c r="I90" s="19"/>
      <c r="J90" s="19"/>
      <c r="K90" s="15"/>
      <c r="L90" s="34"/>
      <c r="M90" s="34"/>
      <c r="N90" s="34"/>
      <c r="O90" s="34"/>
      <c r="P90" s="34"/>
      <c r="Q90" s="34"/>
      <c r="R90" s="34"/>
      <c r="S90" s="34"/>
      <c r="T90" s="34"/>
      <c r="U90" s="42" t="s">
        <v>124</v>
      </c>
      <c r="V90" s="34"/>
    </row>
    <row r="91" spans="1:22" x14ac:dyDescent="0.25">
      <c r="A91" s="13"/>
      <c r="B91" s="15"/>
      <c r="C91" s="15"/>
      <c r="D91" s="15"/>
      <c r="E91" s="15"/>
      <c r="F91" s="15"/>
      <c r="G91" s="16"/>
      <c r="H91" s="13"/>
      <c r="I91" s="19"/>
      <c r="J91" s="19"/>
      <c r="K91" s="15"/>
      <c r="L91" s="34"/>
      <c r="M91" s="34"/>
      <c r="N91" s="34"/>
      <c r="O91" s="34"/>
      <c r="P91" s="34"/>
      <c r="Q91" s="34"/>
      <c r="R91" s="34"/>
      <c r="S91" s="34"/>
      <c r="T91" s="34"/>
      <c r="U91" s="42" t="s">
        <v>125</v>
      </c>
      <c r="V91" s="34"/>
    </row>
    <row r="92" spans="1:22" x14ac:dyDescent="0.25">
      <c r="A92" s="13"/>
      <c r="B92" s="15"/>
      <c r="C92" s="15"/>
      <c r="D92" s="15"/>
      <c r="E92" s="15"/>
      <c r="F92" s="15"/>
      <c r="G92" s="16"/>
      <c r="H92" s="13"/>
      <c r="I92" s="19"/>
      <c r="J92" s="19"/>
      <c r="K92" s="15"/>
      <c r="L92" s="34"/>
      <c r="M92" s="34"/>
      <c r="N92" s="34"/>
      <c r="O92" s="34"/>
      <c r="P92" s="34"/>
      <c r="Q92" s="34"/>
      <c r="R92" s="34"/>
      <c r="S92" s="34"/>
      <c r="T92" s="34"/>
      <c r="U92" s="42" t="s">
        <v>126</v>
      </c>
      <c r="V92" s="34"/>
    </row>
    <row r="93" spans="1:22" x14ac:dyDescent="0.25">
      <c r="A93" s="13"/>
      <c r="B93" s="15"/>
      <c r="C93" s="15"/>
      <c r="D93" s="15"/>
      <c r="E93" s="15"/>
      <c r="F93" s="15"/>
      <c r="G93" s="16"/>
      <c r="H93" s="13"/>
      <c r="I93" s="19"/>
      <c r="J93" s="19"/>
      <c r="K93" s="15"/>
      <c r="L93" s="34"/>
      <c r="M93" s="34"/>
      <c r="N93" s="34"/>
      <c r="O93" s="34"/>
      <c r="P93" s="34"/>
      <c r="Q93" s="34"/>
      <c r="R93" s="34"/>
      <c r="S93" s="34"/>
      <c r="T93" s="34"/>
      <c r="U93" s="42" t="s">
        <v>127</v>
      </c>
      <c r="V93" s="34"/>
    </row>
    <row r="94" spans="1:22" x14ac:dyDescent="0.25">
      <c r="A94" s="13"/>
      <c r="B94" s="15"/>
      <c r="C94" s="15"/>
      <c r="D94" s="15"/>
      <c r="E94" s="15"/>
      <c r="F94" s="15"/>
      <c r="G94" s="16"/>
      <c r="H94" s="13"/>
      <c r="I94" s="19"/>
      <c r="J94" s="19"/>
      <c r="K94" s="15"/>
      <c r="L94" s="34"/>
      <c r="M94" s="34"/>
      <c r="N94" s="34"/>
      <c r="O94" s="34"/>
      <c r="P94" s="34"/>
      <c r="Q94" s="34"/>
      <c r="R94" s="34"/>
      <c r="S94" s="34"/>
      <c r="T94" s="34"/>
      <c r="U94" s="42" t="s">
        <v>128</v>
      </c>
      <c r="V94" s="34"/>
    </row>
    <row r="95" spans="1:22" x14ac:dyDescent="0.25">
      <c r="A95" s="13"/>
      <c r="B95" s="15"/>
      <c r="C95" s="15"/>
      <c r="D95" s="15"/>
      <c r="E95" s="15"/>
      <c r="F95" s="15"/>
      <c r="G95" s="16"/>
      <c r="H95" s="13"/>
      <c r="I95" s="19"/>
      <c r="J95" s="19"/>
      <c r="K95" s="15"/>
      <c r="L95" s="34"/>
      <c r="M95" s="34"/>
      <c r="N95" s="34"/>
      <c r="O95" s="34"/>
      <c r="P95" s="34"/>
      <c r="Q95" s="34"/>
      <c r="R95" s="34"/>
      <c r="S95" s="34"/>
      <c r="T95" s="34"/>
      <c r="U95" s="42" t="s">
        <v>129</v>
      </c>
      <c r="V95" s="34"/>
    </row>
    <row r="96" spans="1:22" x14ac:dyDescent="0.25">
      <c r="A96" s="13"/>
      <c r="B96" s="15"/>
      <c r="C96" s="15"/>
      <c r="D96" s="15"/>
      <c r="E96" s="15"/>
      <c r="F96" s="15"/>
      <c r="G96" s="16"/>
      <c r="H96" s="13"/>
      <c r="I96" s="19"/>
      <c r="J96" s="19"/>
      <c r="K96" s="15"/>
      <c r="L96" s="34"/>
      <c r="M96" s="34"/>
      <c r="N96" s="34"/>
      <c r="O96" s="34"/>
      <c r="P96" s="34"/>
      <c r="Q96" s="34"/>
      <c r="R96" s="34"/>
      <c r="S96" s="34"/>
      <c r="T96" s="34"/>
      <c r="U96" s="42" t="s">
        <v>130</v>
      </c>
      <c r="V96" s="34"/>
    </row>
    <row r="97" spans="1:22" x14ac:dyDescent="0.25">
      <c r="A97" s="13"/>
      <c r="B97" s="15"/>
      <c r="C97" s="15"/>
      <c r="D97" s="15"/>
      <c r="E97" s="15"/>
      <c r="F97" s="15"/>
      <c r="G97" s="16"/>
      <c r="H97" s="13"/>
      <c r="I97" s="19"/>
      <c r="J97" s="19"/>
      <c r="K97" s="15"/>
      <c r="L97" s="34"/>
      <c r="M97" s="34"/>
      <c r="N97" s="34"/>
      <c r="O97" s="34"/>
      <c r="P97" s="34"/>
      <c r="Q97" s="34"/>
      <c r="R97" s="34"/>
      <c r="S97" s="34"/>
      <c r="T97" s="34"/>
      <c r="U97" s="42" t="s">
        <v>131</v>
      </c>
      <c r="V97" s="34"/>
    </row>
    <row r="98" spans="1:22" x14ac:dyDescent="0.25">
      <c r="A98" s="13"/>
      <c r="B98" s="15"/>
      <c r="C98" s="15"/>
      <c r="D98" s="15"/>
      <c r="E98" s="15"/>
      <c r="F98" s="15"/>
      <c r="G98" s="16"/>
      <c r="H98" s="13"/>
      <c r="I98" s="19"/>
      <c r="J98" s="19"/>
      <c r="K98" s="15"/>
      <c r="L98" s="34"/>
      <c r="M98" s="34"/>
      <c r="N98" s="34"/>
      <c r="O98" s="34"/>
      <c r="P98" s="34"/>
      <c r="Q98" s="34"/>
      <c r="R98" s="34"/>
      <c r="S98" s="34"/>
      <c r="T98" s="34"/>
      <c r="U98" s="42" t="s">
        <v>132</v>
      </c>
      <c r="V98" s="34"/>
    </row>
    <row r="99" spans="1:22" x14ac:dyDescent="0.25">
      <c r="A99" s="13"/>
      <c r="B99" s="15"/>
      <c r="C99" s="15"/>
      <c r="D99" s="15"/>
      <c r="E99" s="15"/>
      <c r="F99" s="15"/>
      <c r="G99" s="16"/>
      <c r="H99" s="13"/>
      <c r="I99" s="19"/>
      <c r="J99" s="19"/>
      <c r="K99" s="15"/>
      <c r="L99" s="34"/>
      <c r="M99" s="34"/>
      <c r="N99" s="34"/>
      <c r="O99" s="34"/>
      <c r="P99" s="34"/>
      <c r="Q99" s="34"/>
      <c r="R99" s="34"/>
      <c r="S99" s="34"/>
      <c r="T99" s="34"/>
      <c r="U99" s="42" t="s">
        <v>133</v>
      </c>
      <c r="V99" s="34"/>
    </row>
    <row r="100" spans="1:22" x14ac:dyDescent="0.25">
      <c r="A100" s="13"/>
      <c r="B100" s="15"/>
      <c r="C100" s="15"/>
      <c r="D100" s="15"/>
      <c r="E100" s="15"/>
      <c r="F100" s="15"/>
      <c r="G100" s="16"/>
      <c r="H100" s="13"/>
      <c r="I100" s="19"/>
      <c r="J100" s="19"/>
      <c r="K100" s="15"/>
      <c r="L100" s="34"/>
      <c r="M100" s="34"/>
      <c r="N100" s="34"/>
      <c r="O100" s="34"/>
      <c r="P100" s="34"/>
      <c r="Q100" s="34"/>
      <c r="R100" s="34"/>
      <c r="S100" s="34"/>
      <c r="T100" s="34"/>
      <c r="U100" s="42" t="s">
        <v>134</v>
      </c>
      <c r="V100" s="34"/>
    </row>
    <row r="101" spans="1:22" x14ac:dyDescent="0.25">
      <c r="A101" s="13"/>
      <c r="B101" s="15"/>
      <c r="C101" s="15"/>
      <c r="D101" s="15"/>
      <c r="E101" s="15"/>
      <c r="F101" s="15"/>
      <c r="G101" s="16"/>
      <c r="H101" s="13"/>
      <c r="I101" s="19"/>
      <c r="J101" s="19"/>
      <c r="K101" s="15"/>
      <c r="L101" s="34"/>
      <c r="M101" s="34"/>
      <c r="N101" s="34"/>
      <c r="O101" s="34"/>
      <c r="P101" s="34"/>
      <c r="Q101" s="34"/>
      <c r="R101" s="34"/>
      <c r="S101" s="34"/>
      <c r="T101" s="34"/>
      <c r="U101" s="42" t="s">
        <v>135</v>
      </c>
      <c r="V101" s="34"/>
    </row>
    <row r="102" spans="1:22" x14ac:dyDescent="0.25">
      <c r="A102" s="13"/>
      <c r="B102" s="15"/>
      <c r="C102" s="15"/>
      <c r="D102" s="15"/>
      <c r="E102" s="15"/>
      <c r="F102" s="15"/>
      <c r="G102" s="16"/>
      <c r="H102" s="13"/>
      <c r="I102" s="19"/>
      <c r="J102" s="19"/>
      <c r="K102" s="15"/>
      <c r="L102" s="34"/>
      <c r="M102" s="34"/>
      <c r="N102" s="34"/>
      <c r="O102" s="34"/>
      <c r="P102" s="34"/>
      <c r="Q102" s="34"/>
      <c r="R102" s="34"/>
      <c r="S102" s="34"/>
      <c r="T102" s="34"/>
      <c r="U102" s="42" t="s">
        <v>136</v>
      </c>
      <c r="V102" s="34"/>
    </row>
    <row r="103" spans="1:22" ht="16.5" customHeight="1" x14ac:dyDescent="0.25">
      <c r="A103" s="13"/>
      <c r="B103" s="15"/>
      <c r="C103" s="15"/>
      <c r="D103" s="15"/>
      <c r="E103" s="15"/>
      <c r="F103" s="15"/>
      <c r="G103" s="16"/>
      <c r="H103" s="13"/>
      <c r="I103" s="19"/>
      <c r="J103" s="19"/>
      <c r="K103" s="15"/>
      <c r="L103" s="34"/>
      <c r="M103" s="34"/>
      <c r="N103" s="34"/>
      <c r="O103" s="34"/>
      <c r="P103" s="34"/>
      <c r="Q103" s="34"/>
      <c r="R103" s="34"/>
      <c r="S103" s="34"/>
      <c r="T103" s="34"/>
      <c r="U103" s="42" t="s">
        <v>137</v>
      </c>
      <c r="V103" s="34"/>
    </row>
    <row r="104" spans="1:22" x14ac:dyDescent="0.25">
      <c r="A104" s="13"/>
      <c r="B104" s="15"/>
      <c r="C104" s="15"/>
      <c r="D104" s="15"/>
      <c r="E104" s="15"/>
      <c r="F104" s="15"/>
      <c r="G104" s="16"/>
      <c r="H104" s="13"/>
      <c r="I104" s="19"/>
      <c r="J104" s="19"/>
      <c r="K104" s="15"/>
      <c r="L104" s="34"/>
      <c r="M104" s="34"/>
      <c r="N104" s="34"/>
      <c r="O104" s="34"/>
      <c r="P104" s="34"/>
      <c r="Q104" s="34"/>
      <c r="R104" s="34"/>
      <c r="S104" s="34"/>
      <c r="T104" s="34"/>
      <c r="U104" s="42" t="s">
        <v>138</v>
      </c>
      <c r="V104" s="34"/>
    </row>
    <row r="105" spans="1:22" x14ac:dyDescent="0.25">
      <c r="A105" s="13"/>
      <c r="B105" s="15"/>
      <c r="C105" s="15"/>
      <c r="D105" s="15"/>
      <c r="E105" s="15"/>
      <c r="F105" s="15"/>
      <c r="G105" s="16"/>
      <c r="H105" s="13"/>
      <c r="I105" s="19"/>
      <c r="J105" s="19"/>
      <c r="K105" s="15"/>
      <c r="L105" s="34"/>
      <c r="M105" s="34"/>
      <c r="N105" s="34"/>
      <c r="O105" s="34"/>
      <c r="P105" s="34"/>
      <c r="Q105" s="34"/>
      <c r="R105" s="34"/>
      <c r="S105" s="34"/>
      <c r="T105" s="34"/>
      <c r="U105" s="42" t="s">
        <v>139</v>
      </c>
      <c r="V105" s="34"/>
    </row>
    <row r="106" spans="1:22" x14ac:dyDescent="0.25">
      <c r="A106" s="13"/>
      <c r="B106" s="15"/>
      <c r="C106" s="15"/>
      <c r="D106" s="15"/>
      <c r="E106" s="15"/>
      <c r="F106" s="15"/>
      <c r="G106" s="16"/>
      <c r="H106" s="13"/>
      <c r="I106" s="19"/>
      <c r="J106" s="19"/>
      <c r="K106" s="15"/>
      <c r="L106" s="43"/>
      <c r="M106" s="43"/>
      <c r="N106" s="43"/>
      <c r="O106" s="43"/>
      <c r="P106" s="34"/>
      <c r="Q106" s="34"/>
      <c r="R106" s="34"/>
      <c r="S106" s="34"/>
      <c r="T106" s="34"/>
      <c r="U106" s="42" t="s">
        <v>140</v>
      </c>
      <c r="V106" s="34"/>
    </row>
    <row r="107" spans="1:22" x14ac:dyDescent="0.25">
      <c r="A107" s="13"/>
      <c r="B107" s="15"/>
      <c r="C107" s="15"/>
      <c r="D107" s="15"/>
      <c r="E107" s="15"/>
      <c r="F107" s="15"/>
      <c r="G107" s="16"/>
      <c r="H107" s="13"/>
      <c r="I107" s="19"/>
      <c r="J107" s="19"/>
      <c r="K107" s="15"/>
      <c r="L107" s="44"/>
      <c r="M107" s="44"/>
      <c r="N107" s="44"/>
      <c r="O107" s="41"/>
      <c r="P107" s="34"/>
      <c r="Q107" s="34"/>
      <c r="R107" s="34"/>
      <c r="S107" s="34"/>
      <c r="T107" s="34"/>
      <c r="U107" s="42" t="s">
        <v>141</v>
      </c>
      <c r="V107" s="34"/>
    </row>
    <row r="108" spans="1:22" x14ac:dyDescent="0.25">
      <c r="A108" s="13"/>
      <c r="B108" s="15"/>
      <c r="C108" s="15"/>
      <c r="D108" s="15"/>
      <c r="E108" s="15"/>
      <c r="F108" s="15"/>
      <c r="G108" s="16"/>
      <c r="H108" s="13"/>
      <c r="I108" s="19"/>
      <c r="J108" s="19"/>
      <c r="K108" s="15"/>
      <c r="L108" s="43"/>
      <c r="M108" s="43"/>
      <c r="N108" s="43"/>
      <c r="O108" s="43"/>
      <c r="P108" s="34"/>
      <c r="Q108" s="34"/>
      <c r="R108" s="34"/>
      <c r="S108" s="34"/>
      <c r="T108" s="34"/>
      <c r="U108" s="42" t="s">
        <v>142</v>
      </c>
      <c r="V108" s="34"/>
    </row>
    <row r="109" spans="1:22" x14ac:dyDescent="0.25">
      <c r="A109" s="13"/>
      <c r="B109" s="15"/>
      <c r="C109" s="15"/>
      <c r="D109" s="15"/>
      <c r="E109" s="15"/>
      <c r="F109" s="15"/>
      <c r="G109" s="16"/>
      <c r="H109" s="13"/>
      <c r="I109" s="19"/>
      <c r="J109" s="19"/>
      <c r="K109" s="15"/>
      <c r="L109" s="43"/>
      <c r="M109" s="43"/>
      <c r="N109" s="43"/>
      <c r="O109" s="43"/>
      <c r="P109" s="34"/>
      <c r="Q109" s="34"/>
      <c r="R109" s="34"/>
      <c r="S109" s="34"/>
      <c r="T109" s="34"/>
      <c r="U109" s="42" t="s">
        <v>143</v>
      </c>
      <c r="V109" s="34"/>
    </row>
    <row r="110" spans="1:22" x14ac:dyDescent="0.25">
      <c r="A110" s="13"/>
      <c r="B110" s="15"/>
      <c r="C110" s="15"/>
      <c r="D110" s="15"/>
      <c r="E110" s="15"/>
      <c r="F110" s="15"/>
      <c r="G110" s="16"/>
      <c r="H110" s="13"/>
      <c r="I110" s="19"/>
      <c r="J110" s="19"/>
      <c r="K110" s="15"/>
      <c r="L110" s="43"/>
      <c r="M110" s="43"/>
      <c r="N110" s="43"/>
      <c r="O110" s="43"/>
      <c r="P110" s="34"/>
      <c r="Q110" s="34"/>
      <c r="R110" s="34"/>
      <c r="S110" s="34"/>
      <c r="T110" s="34"/>
      <c r="U110" s="42" t="s">
        <v>144</v>
      </c>
      <c r="V110" s="34"/>
    </row>
    <row r="111" spans="1:22" x14ac:dyDescent="0.25">
      <c r="A111" s="13"/>
      <c r="B111" s="15"/>
      <c r="C111" s="15"/>
      <c r="D111" s="15"/>
      <c r="E111" s="15"/>
      <c r="F111" s="15"/>
      <c r="G111" s="16"/>
      <c r="H111" s="13"/>
      <c r="I111" s="19"/>
      <c r="J111" s="19"/>
      <c r="K111" s="15"/>
      <c r="L111" s="43"/>
      <c r="M111" s="43"/>
      <c r="N111" s="43"/>
      <c r="O111" s="43"/>
      <c r="P111" s="34"/>
      <c r="Q111" s="34"/>
      <c r="R111" s="34"/>
      <c r="S111" s="34"/>
      <c r="T111" s="34"/>
      <c r="U111" s="42" t="s">
        <v>145</v>
      </c>
      <c r="V111" s="34"/>
    </row>
    <row r="112" spans="1:22" x14ac:dyDescent="0.25">
      <c r="A112" s="13"/>
      <c r="B112" s="15"/>
      <c r="C112" s="15"/>
      <c r="D112" s="15"/>
      <c r="E112" s="15"/>
      <c r="F112" s="15"/>
      <c r="G112" s="16"/>
      <c r="H112" s="13"/>
      <c r="I112" s="19"/>
      <c r="J112" s="19"/>
      <c r="K112" s="15"/>
      <c r="L112" s="8"/>
      <c r="M112" s="8"/>
      <c r="N112" s="8"/>
      <c r="O112" s="8"/>
      <c r="U112" s="42" t="s">
        <v>146</v>
      </c>
    </row>
    <row r="113" spans="1:21" x14ac:dyDescent="0.25">
      <c r="A113" s="13"/>
      <c r="B113" s="15"/>
      <c r="C113" s="15"/>
      <c r="D113" s="15"/>
      <c r="E113" s="15"/>
      <c r="F113" s="15"/>
      <c r="G113" s="16"/>
      <c r="H113" s="13"/>
      <c r="I113" s="19"/>
      <c r="J113" s="19"/>
      <c r="K113" s="15"/>
      <c r="L113" s="8"/>
      <c r="M113" s="8"/>
      <c r="N113" s="8"/>
      <c r="O113" s="8"/>
      <c r="U113" s="42" t="s">
        <v>147</v>
      </c>
    </row>
    <row r="114" spans="1:21" x14ac:dyDescent="0.25">
      <c r="A114" s="13"/>
      <c r="B114" s="15"/>
      <c r="C114" s="15"/>
      <c r="D114" s="15"/>
      <c r="E114" s="15"/>
      <c r="F114" s="15"/>
      <c r="G114" s="16"/>
      <c r="H114" s="13"/>
      <c r="I114" s="19"/>
      <c r="J114" s="19"/>
      <c r="K114" s="15"/>
      <c r="L114" s="8"/>
      <c r="M114" s="8"/>
      <c r="N114" s="8"/>
      <c r="O114" s="8"/>
    </row>
    <row r="115" spans="1:21" x14ac:dyDescent="0.25">
      <c r="A115" s="13"/>
      <c r="B115" s="15"/>
      <c r="C115" s="15"/>
      <c r="D115" s="15"/>
      <c r="E115" s="15"/>
      <c r="F115" s="15"/>
      <c r="G115" s="16"/>
      <c r="H115" s="13"/>
      <c r="I115" s="19"/>
      <c r="J115" s="19"/>
      <c r="K115" s="15"/>
      <c r="L115" s="8"/>
      <c r="M115" s="8"/>
      <c r="N115" s="8"/>
      <c r="O115" s="8"/>
    </row>
    <row r="116" spans="1:21" x14ac:dyDescent="0.25">
      <c r="A116" s="13"/>
      <c r="B116" s="15"/>
      <c r="C116" s="15"/>
      <c r="D116" s="15"/>
      <c r="E116" s="15"/>
      <c r="F116" s="15"/>
      <c r="G116" s="16"/>
      <c r="H116" s="13"/>
      <c r="I116" s="19"/>
      <c r="J116" s="19"/>
      <c r="K116" s="15"/>
      <c r="L116" s="8"/>
      <c r="M116" s="8"/>
      <c r="N116" s="8"/>
      <c r="O116" s="8"/>
    </row>
    <row r="117" spans="1:21" x14ac:dyDescent="0.25">
      <c r="A117" s="13"/>
      <c r="B117" s="15"/>
      <c r="C117" s="15"/>
      <c r="D117" s="15"/>
      <c r="E117" s="15"/>
      <c r="F117" s="15"/>
      <c r="G117" s="16"/>
      <c r="H117" s="13"/>
      <c r="I117" s="19"/>
      <c r="J117" s="19"/>
      <c r="K117" s="15"/>
      <c r="L117" s="8"/>
      <c r="M117" s="8"/>
      <c r="N117" s="8"/>
      <c r="O117" s="8"/>
    </row>
    <row r="118" spans="1:21" x14ac:dyDescent="0.25">
      <c r="A118" s="13"/>
      <c r="B118" s="15"/>
      <c r="C118" s="15"/>
      <c r="D118" s="15"/>
      <c r="E118" s="15"/>
      <c r="F118" s="15"/>
      <c r="G118" s="16"/>
      <c r="H118" s="13"/>
      <c r="I118" s="19"/>
      <c r="J118" s="19"/>
      <c r="K118" s="15"/>
      <c r="L118" s="8"/>
      <c r="M118" s="8"/>
      <c r="N118" s="8"/>
      <c r="O118" s="8"/>
    </row>
    <row r="119" spans="1:21" x14ac:dyDescent="0.25">
      <c r="A119" s="13"/>
      <c r="B119" s="15"/>
      <c r="C119" s="15"/>
      <c r="D119" s="15"/>
      <c r="E119" s="15"/>
      <c r="F119" s="15"/>
      <c r="G119" s="16"/>
      <c r="H119" s="13"/>
      <c r="I119" s="19"/>
      <c r="J119" s="19"/>
      <c r="K119" s="15"/>
      <c r="L119" s="8"/>
      <c r="M119" s="8"/>
      <c r="N119" s="8"/>
      <c r="O119" s="8"/>
    </row>
    <row r="120" spans="1:21" x14ac:dyDescent="0.25">
      <c r="A120" s="13"/>
      <c r="B120" s="15"/>
      <c r="C120" s="15"/>
      <c r="D120" s="15"/>
      <c r="E120" s="15"/>
      <c r="F120" s="15"/>
      <c r="G120" s="16"/>
      <c r="H120" s="13"/>
      <c r="I120" s="19"/>
      <c r="J120" s="19"/>
      <c r="K120" s="15"/>
      <c r="L120" s="8"/>
      <c r="M120" s="8"/>
      <c r="N120" s="8"/>
      <c r="O120" s="8"/>
    </row>
    <row r="121" spans="1:21" x14ac:dyDescent="0.25">
      <c r="A121" s="13"/>
      <c r="B121" s="15"/>
      <c r="C121" s="15"/>
      <c r="D121" s="15"/>
      <c r="E121" s="15"/>
      <c r="F121" s="15"/>
      <c r="G121" s="16"/>
      <c r="H121" s="13"/>
      <c r="I121" s="19"/>
      <c r="J121" s="19"/>
      <c r="K121" s="15"/>
      <c r="L121" s="8"/>
      <c r="M121" s="8"/>
      <c r="N121" s="8"/>
      <c r="O121" s="8"/>
    </row>
    <row r="122" spans="1:21" x14ac:dyDescent="0.25">
      <c r="A122" s="13"/>
      <c r="B122" s="15"/>
      <c r="C122" s="15"/>
      <c r="D122" s="15"/>
      <c r="E122" s="15"/>
      <c r="F122" s="15"/>
      <c r="G122" s="16"/>
      <c r="H122" s="13"/>
      <c r="I122" s="19"/>
      <c r="J122" s="19"/>
      <c r="K122" s="15"/>
      <c r="L122" s="8"/>
      <c r="M122" s="8"/>
      <c r="N122" s="8"/>
      <c r="O122" s="8"/>
    </row>
    <row r="123" spans="1:21" x14ac:dyDescent="0.25">
      <c r="A123" s="13"/>
      <c r="B123" s="15"/>
      <c r="C123" s="15"/>
      <c r="D123" s="15"/>
      <c r="E123" s="15"/>
      <c r="F123" s="15"/>
      <c r="G123" s="16"/>
      <c r="H123" s="13"/>
      <c r="I123" s="19"/>
      <c r="J123" s="19"/>
      <c r="K123" s="15"/>
      <c r="L123" s="8"/>
      <c r="M123" s="8"/>
      <c r="N123" s="8"/>
      <c r="O123" s="8"/>
    </row>
    <row r="124" spans="1:21" x14ac:dyDescent="0.25">
      <c r="A124" s="13"/>
      <c r="B124" s="15"/>
      <c r="C124" s="15"/>
      <c r="D124" s="15"/>
      <c r="E124" s="15"/>
      <c r="F124" s="15"/>
      <c r="G124" s="16"/>
      <c r="H124" s="13"/>
      <c r="I124" s="19"/>
      <c r="J124" s="19"/>
      <c r="K124" s="15"/>
      <c r="L124" s="8"/>
      <c r="M124" s="8"/>
      <c r="N124" s="8"/>
      <c r="O124" s="8"/>
    </row>
    <row r="125" spans="1:21" x14ac:dyDescent="0.25">
      <c r="A125" s="13"/>
      <c r="B125" s="15"/>
      <c r="C125" s="15"/>
      <c r="D125" s="15"/>
      <c r="E125" s="15"/>
      <c r="F125" s="15"/>
      <c r="G125" s="16"/>
      <c r="H125" s="13"/>
      <c r="I125" s="19"/>
      <c r="J125" s="19"/>
      <c r="K125" s="15"/>
      <c r="L125" s="8"/>
      <c r="M125" s="8"/>
      <c r="N125" s="8"/>
      <c r="O125" s="8"/>
    </row>
    <row r="126" spans="1:21" x14ac:dyDescent="0.25">
      <c r="A126" s="13"/>
      <c r="B126" s="15"/>
      <c r="C126" s="15"/>
      <c r="D126" s="15"/>
      <c r="E126" s="15"/>
      <c r="F126" s="15"/>
      <c r="G126" s="16"/>
      <c r="H126" s="13"/>
      <c r="I126" s="19"/>
      <c r="J126" s="19"/>
      <c r="K126" s="15"/>
      <c r="L126" s="8"/>
      <c r="M126" s="8"/>
      <c r="N126" s="8"/>
      <c r="O126" s="8"/>
    </row>
    <row r="127" spans="1:21" x14ac:dyDescent="0.25">
      <c r="A127" s="13"/>
      <c r="B127" s="15"/>
      <c r="C127" s="15"/>
      <c r="D127" s="15"/>
      <c r="E127" s="15"/>
      <c r="F127" s="15"/>
      <c r="G127" s="16"/>
      <c r="H127" s="13"/>
      <c r="I127" s="19"/>
      <c r="J127" s="19"/>
      <c r="K127" s="15"/>
      <c r="L127" s="8"/>
      <c r="M127" s="8"/>
      <c r="N127" s="8"/>
      <c r="O127" s="8"/>
    </row>
    <row r="128" spans="1:21" x14ac:dyDescent="0.25">
      <c r="A128" s="13"/>
      <c r="B128" s="15"/>
      <c r="C128" s="15"/>
      <c r="D128" s="15"/>
      <c r="E128" s="15"/>
      <c r="F128" s="15"/>
      <c r="G128" s="16"/>
      <c r="H128" s="13"/>
      <c r="I128" s="19"/>
      <c r="J128" s="19"/>
      <c r="K128" s="15"/>
      <c r="L128" s="8"/>
      <c r="M128" s="8"/>
      <c r="N128" s="8"/>
      <c r="O128" s="8"/>
    </row>
    <row r="129" spans="1:15" x14ac:dyDescent="0.25">
      <c r="A129" s="13"/>
      <c r="B129" s="15"/>
      <c r="C129" s="15"/>
      <c r="D129" s="15"/>
      <c r="E129" s="15"/>
      <c r="F129" s="15"/>
      <c r="G129" s="16"/>
      <c r="H129" s="13"/>
      <c r="I129" s="19"/>
      <c r="J129" s="19"/>
      <c r="K129" s="15"/>
      <c r="L129" s="8"/>
      <c r="M129" s="8"/>
      <c r="N129" s="8"/>
      <c r="O129" s="8"/>
    </row>
    <row r="130" spans="1:15" x14ac:dyDescent="0.25">
      <c r="A130" s="13"/>
      <c r="B130" s="15"/>
      <c r="C130" s="15"/>
      <c r="D130" s="15"/>
      <c r="E130" s="15"/>
      <c r="F130" s="15"/>
      <c r="G130" s="16"/>
      <c r="H130" s="13"/>
      <c r="I130" s="19"/>
      <c r="J130" s="19"/>
      <c r="K130" s="15"/>
      <c r="L130" s="8"/>
      <c r="M130" s="8"/>
      <c r="N130" s="8"/>
      <c r="O130" s="8"/>
    </row>
    <row r="131" spans="1:15" x14ac:dyDescent="0.25">
      <c r="A131" s="13"/>
      <c r="B131" s="15"/>
      <c r="C131" s="15"/>
      <c r="D131" s="15"/>
      <c r="E131" s="15"/>
      <c r="F131" s="15"/>
      <c r="G131" s="16"/>
      <c r="H131" s="13"/>
      <c r="I131" s="19"/>
      <c r="J131" s="19"/>
      <c r="K131" s="15"/>
      <c r="L131" s="8"/>
      <c r="M131" s="8"/>
      <c r="N131" s="8"/>
      <c r="O131" s="8"/>
    </row>
    <row r="132" spans="1:15" x14ac:dyDescent="0.25">
      <c r="A132" s="13"/>
      <c r="B132" s="15"/>
      <c r="C132" s="15"/>
      <c r="D132" s="15"/>
      <c r="E132" s="15"/>
      <c r="F132" s="15"/>
      <c r="G132" s="16"/>
      <c r="H132" s="13"/>
      <c r="I132" s="19"/>
      <c r="J132" s="19"/>
      <c r="K132" s="15"/>
      <c r="L132" s="8"/>
      <c r="M132" s="8"/>
      <c r="N132" s="8"/>
      <c r="O132" s="8"/>
    </row>
    <row r="133" spans="1:15" x14ac:dyDescent="0.25">
      <c r="L133" s="8"/>
      <c r="M133" s="8"/>
      <c r="N133" s="8"/>
      <c r="O133" s="8"/>
    </row>
    <row r="134" spans="1:15" x14ac:dyDescent="0.25">
      <c r="L134" s="8"/>
      <c r="M134" s="8"/>
      <c r="N134" s="8"/>
      <c r="O134" s="8"/>
    </row>
    <row r="135" spans="1:15" x14ac:dyDescent="0.25">
      <c r="L135" s="8"/>
      <c r="M135" s="8"/>
      <c r="N135" s="8"/>
      <c r="O135" s="8"/>
    </row>
    <row r="136" spans="1:15" x14ac:dyDescent="0.25">
      <c r="L136" s="8"/>
      <c r="M136" s="8"/>
      <c r="N136" s="8"/>
      <c r="O136" s="8"/>
    </row>
    <row r="137" spans="1:15" x14ac:dyDescent="0.25">
      <c r="L137" s="8"/>
      <c r="M137" s="8"/>
      <c r="N137" s="8"/>
      <c r="O137" s="8"/>
    </row>
    <row r="138" spans="1:15" x14ac:dyDescent="0.25">
      <c r="L138" s="8"/>
      <c r="M138" s="8"/>
      <c r="N138" s="8"/>
      <c r="O138" s="8"/>
    </row>
    <row r="139" spans="1:15" x14ac:dyDescent="0.25">
      <c r="L139" s="8"/>
      <c r="M139" s="8"/>
      <c r="N139" s="8"/>
      <c r="O139" s="8"/>
    </row>
    <row r="140" spans="1:15" x14ac:dyDescent="0.25">
      <c r="L140" s="8"/>
      <c r="M140" s="8"/>
      <c r="N140" s="8"/>
      <c r="O140" s="8"/>
    </row>
    <row r="141" spans="1:15" x14ac:dyDescent="0.25">
      <c r="L141" s="8"/>
      <c r="M141" s="8"/>
      <c r="N141" s="8"/>
      <c r="O141" s="8"/>
    </row>
    <row r="142" spans="1:15" x14ac:dyDescent="0.25">
      <c r="L142" s="8"/>
      <c r="M142" s="8"/>
      <c r="N142" s="8"/>
      <c r="O142" s="8"/>
    </row>
    <row r="143" spans="1:15" x14ac:dyDescent="0.25">
      <c r="L143" s="8"/>
      <c r="M143" s="8"/>
      <c r="N143" s="8"/>
      <c r="O143" s="8"/>
    </row>
    <row r="144" spans="1:15" x14ac:dyDescent="0.25">
      <c r="L144" s="8"/>
      <c r="M144" s="8"/>
      <c r="N144" s="8"/>
      <c r="O144" s="8"/>
    </row>
    <row r="145" spans="12:15" x14ac:dyDescent="0.25">
      <c r="L145" s="8"/>
      <c r="M145" s="8"/>
      <c r="N145" s="8"/>
      <c r="O145" s="8"/>
    </row>
    <row r="146" spans="12:15" x14ac:dyDescent="0.25">
      <c r="L146" s="8"/>
      <c r="M146" s="8"/>
      <c r="N146" s="8"/>
      <c r="O146" s="8"/>
    </row>
    <row r="147" spans="12:15" x14ac:dyDescent="0.25">
      <c r="L147" s="8"/>
      <c r="M147" s="8"/>
      <c r="N147" s="8"/>
      <c r="O147" s="8"/>
    </row>
    <row r="148" spans="12:15" x14ac:dyDescent="0.25">
      <c r="L148" s="8"/>
      <c r="M148" s="8"/>
      <c r="N148" s="8"/>
      <c r="O148" s="8"/>
    </row>
    <row r="149" spans="12:15" x14ac:dyDescent="0.25">
      <c r="L149" s="8"/>
      <c r="M149" s="8"/>
      <c r="N149" s="8"/>
      <c r="O149" s="8"/>
    </row>
    <row r="150" spans="12:15" x14ac:dyDescent="0.25">
      <c r="L150" s="8"/>
      <c r="M150" s="8"/>
      <c r="N150" s="8"/>
      <c r="O150" s="8"/>
    </row>
    <row r="151" spans="12:15" x14ac:dyDescent="0.25">
      <c r="L151" s="8"/>
      <c r="M151" s="8"/>
      <c r="N151" s="8"/>
      <c r="O151" s="8"/>
    </row>
    <row r="152" spans="12:15" x14ac:dyDescent="0.25">
      <c r="L152" s="8"/>
      <c r="M152" s="8"/>
      <c r="N152" s="8"/>
      <c r="O152" s="8"/>
    </row>
    <row r="153" spans="12:15" x14ac:dyDescent="0.25">
      <c r="L153" s="8"/>
      <c r="M153" s="8"/>
      <c r="N153" s="8"/>
      <c r="O153" s="8"/>
    </row>
    <row r="154" spans="12:15" x14ac:dyDescent="0.25">
      <c r="L154" s="8"/>
      <c r="M154" s="8"/>
      <c r="N154" s="8"/>
      <c r="O154" s="8"/>
    </row>
    <row r="155" spans="12:15" x14ac:dyDescent="0.25">
      <c r="L155" s="8"/>
      <c r="M155" s="8"/>
      <c r="N155" s="8"/>
      <c r="O155" s="8"/>
    </row>
    <row r="156" spans="12:15" x14ac:dyDescent="0.25">
      <c r="L156" s="8"/>
      <c r="M156" s="8"/>
      <c r="N156" s="8"/>
      <c r="O156" s="8"/>
    </row>
    <row r="157" spans="12:15" x14ac:dyDescent="0.25">
      <c r="L157" s="8"/>
      <c r="M157" s="8"/>
      <c r="N157" s="8"/>
      <c r="O157" s="8"/>
    </row>
    <row r="158" spans="12:15" x14ac:dyDescent="0.25">
      <c r="L158" s="8"/>
      <c r="M158" s="8"/>
      <c r="N158" s="8"/>
      <c r="O158" s="8"/>
    </row>
    <row r="159" spans="12:15" x14ac:dyDescent="0.25">
      <c r="L159" s="8"/>
      <c r="M159" s="8"/>
      <c r="N159" s="8"/>
      <c r="O159" s="8"/>
    </row>
    <row r="160" spans="12:15" x14ac:dyDescent="0.25">
      <c r="L160" s="8"/>
      <c r="M160" s="8"/>
      <c r="N160" s="8"/>
      <c r="O160" s="8"/>
    </row>
    <row r="161" spans="12:15" x14ac:dyDescent="0.25">
      <c r="L161" s="8"/>
      <c r="M161" s="8"/>
      <c r="N161" s="8"/>
      <c r="O161" s="8"/>
    </row>
    <row r="162" spans="12:15" x14ac:dyDescent="0.25">
      <c r="L162" s="8"/>
      <c r="M162" s="8"/>
      <c r="N162" s="8"/>
      <c r="O162" s="8"/>
    </row>
    <row r="163" spans="12:15" x14ac:dyDescent="0.25">
      <c r="L163" s="8"/>
      <c r="M163" s="8"/>
      <c r="N163" s="8"/>
      <c r="O163" s="8"/>
    </row>
    <row r="164" spans="12:15" x14ac:dyDescent="0.25">
      <c r="L164" s="8"/>
      <c r="M164" s="8"/>
      <c r="N164" s="8"/>
      <c r="O164" s="8"/>
    </row>
    <row r="165" spans="12:15" x14ac:dyDescent="0.25">
      <c r="L165" s="8"/>
      <c r="M165" s="8"/>
      <c r="N165" s="8"/>
      <c r="O165" s="8"/>
    </row>
    <row r="166" spans="12:15" x14ac:dyDescent="0.25">
      <c r="L166" s="8"/>
      <c r="M166" s="8"/>
      <c r="N166" s="8"/>
      <c r="O166" s="8"/>
    </row>
    <row r="167" spans="12:15" x14ac:dyDescent="0.25">
      <c r="L167" s="8"/>
      <c r="M167" s="8"/>
      <c r="N167" s="8"/>
      <c r="O167" s="8"/>
    </row>
    <row r="168" spans="12:15" x14ac:dyDescent="0.25">
      <c r="L168" s="8"/>
      <c r="M168" s="8"/>
      <c r="N168" s="8"/>
      <c r="O168" s="8"/>
    </row>
    <row r="169" spans="12:15" x14ac:dyDescent="0.25">
      <c r="L169" s="8"/>
      <c r="M169" s="8"/>
      <c r="N169" s="8"/>
      <c r="O169" s="8"/>
    </row>
    <row r="170" spans="12:15" x14ac:dyDescent="0.25">
      <c r="L170" s="8"/>
      <c r="M170" s="8"/>
      <c r="N170" s="8"/>
      <c r="O170" s="8"/>
    </row>
    <row r="171" spans="12:15" x14ac:dyDescent="0.25">
      <c r="L171" s="8"/>
      <c r="M171" s="8"/>
      <c r="N171" s="8"/>
      <c r="O171" s="8"/>
    </row>
    <row r="172" spans="12:15" x14ac:dyDescent="0.25">
      <c r="L172" s="8"/>
      <c r="M172" s="8"/>
      <c r="N172" s="8"/>
      <c r="O172" s="8"/>
    </row>
    <row r="173" spans="12:15" x14ac:dyDescent="0.25">
      <c r="L173" s="8"/>
      <c r="M173" s="8"/>
      <c r="N173" s="8"/>
      <c r="O173" s="8"/>
    </row>
    <row r="174" spans="12:15" x14ac:dyDescent="0.25">
      <c r="L174" s="8"/>
      <c r="M174" s="8"/>
      <c r="N174" s="8"/>
      <c r="O174" s="8"/>
    </row>
    <row r="175" spans="12:15" x14ac:dyDescent="0.25">
      <c r="L175" s="8"/>
      <c r="M175" s="8"/>
      <c r="N175" s="8"/>
      <c r="O175" s="8"/>
    </row>
    <row r="176" spans="12:15" x14ac:dyDescent="0.25">
      <c r="L176" s="8"/>
      <c r="M176" s="8"/>
      <c r="N176" s="8"/>
      <c r="O176" s="8"/>
    </row>
    <row r="177" spans="12:15" x14ac:dyDescent="0.25">
      <c r="L177" s="8"/>
      <c r="M177" s="8"/>
      <c r="N177" s="8"/>
      <c r="O177" s="8"/>
    </row>
    <row r="178" spans="12:15" x14ac:dyDescent="0.25">
      <c r="L178" s="8"/>
      <c r="M178" s="8"/>
      <c r="N178" s="8"/>
      <c r="O178" s="8"/>
    </row>
    <row r="179" spans="12:15" x14ac:dyDescent="0.25">
      <c r="L179" s="8"/>
      <c r="M179" s="8"/>
      <c r="N179" s="8"/>
      <c r="O179" s="8"/>
    </row>
    <row r="180" spans="12:15" x14ac:dyDescent="0.25">
      <c r="L180" s="8"/>
      <c r="M180" s="8"/>
      <c r="N180" s="8"/>
      <c r="O180" s="8"/>
    </row>
    <row r="181" spans="12:15" x14ac:dyDescent="0.25">
      <c r="L181" s="8"/>
      <c r="M181" s="8"/>
      <c r="N181" s="8"/>
      <c r="O181" s="8"/>
    </row>
    <row r="182" spans="12:15" x14ac:dyDescent="0.25">
      <c r="L182" s="8"/>
      <c r="M182" s="8"/>
      <c r="N182" s="8"/>
      <c r="O182" s="8"/>
    </row>
    <row r="183" spans="12:15" x14ac:dyDescent="0.25">
      <c r="L183" s="8"/>
      <c r="M183" s="8"/>
      <c r="N183" s="8"/>
      <c r="O183" s="8"/>
    </row>
    <row r="184" spans="12:15" x14ac:dyDescent="0.25">
      <c r="L184" s="8"/>
      <c r="M184" s="8"/>
      <c r="N184" s="8"/>
      <c r="O184" s="8"/>
    </row>
    <row r="185" spans="12:15" x14ac:dyDescent="0.25">
      <c r="L185" s="8"/>
      <c r="M185" s="8"/>
      <c r="N185" s="8"/>
      <c r="O185" s="8"/>
    </row>
    <row r="186" spans="12:15" x14ac:dyDescent="0.25">
      <c r="L186" s="8"/>
      <c r="M186" s="8"/>
      <c r="N186" s="8"/>
      <c r="O186" s="8"/>
    </row>
    <row r="187" spans="12:15" x14ac:dyDescent="0.25">
      <c r="L187" s="8"/>
      <c r="M187" s="8"/>
      <c r="N187" s="8"/>
      <c r="O187" s="8"/>
    </row>
    <row r="188" spans="12:15" x14ac:dyDescent="0.25">
      <c r="L188" s="8"/>
      <c r="M188" s="8"/>
      <c r="N188" s="8"/>
      <c r="O188" s="8"/>
    </row>
    <row r="189" spans="12:15" x14ac:dyDescent="0.25">
      <c r="L189" s="8"/>
      <c r="M189" s="8"/>
      <c r="N189" s="8"/>
      <c r="O189" s="8"/>
    </row>
    <row r="190" spans="12:15" x14ac:dyDescent="0.25">
      <c r="L190" s="8"/>
      <c r="M190" s="8"/>
      <c r="N190" s="8"/>
      <c r="O190" s="8"/>
    </row>
    <row r="191" spans="12:15" x14ac:dyDescent="0.25">
      <c r="L191" s="8"/>
      <c r="M191" s="8"/>
      <c r="N191" s="8"/>
      <c r="O191" s="8"/>
    </row>
    <row r="192" spans="12:15" x14ac:dyDescent="0.25">
      <c r="L192" s="8"/>
      <c r="M192" s="8"/>
      <c r="N192" s="8"/>
      <c r="O192" s="8"/>
    </row>
    <row r="193" spans="12:15" x14ac:dyDescent="0.25">
      <c r="L193" s="8"/>
      <c r="M193" s="8"/>
      <c r="N193" s="8"/>
      <c r="O193" s="8"/>
    </row>
    <row r="194" spans="12:15" x14ac:dyDescent="0.25">
      <c r="L194" s="8"/>
      <c r="M194" s="8"/>
      <c r="N194" s="8"/>
      <c r="O194" s="8"/>
    </row>
    <row r="195" spans="12:15" x14ac:dyDescent="0.25">
      <c r="L195" s="8"/>
      <c r="M195" s="8"/>
      <c r="N195" s="8"/>
      <c r="O195" s="8"/>
    </row>
    <row r="196" spans="12:15" x14ac:dyDescent="0.25">
      <c r="L196" s="8"/>
      <c r="M196" s="8"/>
      <c r="N196" s="8"/>
      <c r="O196" s="8"/>
    </row>
    <row r="197" spans="12:15" x14ac:dyDescent="0.25">
      <c r="L197" s="8"/>
      <c r="M197" s="8"/>
      <c r="N197" s="8"/>
      <c r="O197" s="8"/>
    </row>
    <row r="198" spans="12:15" x14ac:dyDescent="0.25">
      <c r="L198" s="8"/>
      <c r="M198" s="8"/>
      <c r="N198" s="8"/>
      <c r="O198" s="8"/>
    </row>
    <row r="199" spans="12:15" x14ac:dyDescent="0.25">
      <c r="L199" s="8"/>
      <c r="M199" s="8"/>
      <c r="N199" s="8"/>
      <c r="O199" s="8"/>
    </row>
    <row r="200" spans="12:15" x14ac:dyDescent="0.25">
      <c r="L200" s="8"/>
      <c r="M200" s="8"/>
      <c r="N200" s="8"/>
      <c r="O200" s="8"/>
    </row>
    <row r="201" spans="12:15" x14ac:dyDescent="0.25">
      <c r="L201" s="8"/>
      <c r="M201" s="8"/>
      <c r="N201" s="8"/>
      <c r="O201" s="8"/>
    </row>
    <row r="202" spans="12:15" x14ac:dyDescent="0.25">
      <c r="L202" s="8"/>
      <c r="M202" s="8"/>
      <c r="N202" s="8"/>
      <c r="O202" s="8"/>
    </row>
    <row r="203" spans="12:15" x14ac:dyDescent="0.25">
      <c r="L203" s="8"/>
      <c r="M203" s="8"/>
      <c r="N203" s="8"/>
      <c r="O203" s="8"/>
    </row>
    <row r="204" spans="12:15" x14ac:dyDescent="0.25">
      <c r="L204" s="8"/>
      <c r="M204" s="8"/>
      <c r="N204" s="8"/>
      <c r="O204" s="8"/>
    </row>
    <row r="205" spans="12:15" x14ac:dyDescent="0.25">
      <c r="L205" s="8"/>
      <c r="M205" s="8"/>
      <c r="N205" s="8"/>
      <c r="O205" s="8"/>
    </row>
    <row r="206" spans="12:15" x14ac:dyDescent="0.25">
      <c r="L206" s="8"/>
      <c r="M206" s="8"/>
      <c r="N206" s="8"/>
      <c r="O206" s="8"/>
    </row>
  </sheetData>
  <sheetProtection algorithmName="SHA-512" hashValue="qLUTDxD+OtSlVOuQoKFWNjNG1b+oG0gpFDFyXW5ZuNk0pECeojRJUMAMwVlQOMrRx8otxHM7s2xK9Lo0o3XtPg==" saltValue="Dj9MI76Rarhf/jLeiRrOhg==" spinCount="100000" sheet="1" objects="1" scenarios="1" selectLockedCells="1"/>
  <mergeCells count="20">
    <mergeCell ref="A1:K1"/>
    <mergeCell ref="A2:A3"/>
    <mergeCell ref="B2:B3"/>
    <mergeCell ref="C2:C3"/>
    <mergeCell ref="D2:F2"/>
    <mergeCell ref="G2:G3"/>
    <mergeCell ref="H2:H3"/>
    <mergeCell ref="I2:I3"/>
    <mergeCell ref="J2:J3"/>
    <mergeCell ref="K2:K3"/>
    <mergeCell ref="A29:K29"/>
    <mergeCell ref="F32:F35"/>
    <mergeCell ref="A33:A34"/>
    <mergeCell ref="B33:B34"/>
    <mergeCell ref="C33:C34"/>
    <mergeCell ref="G33:G34"/>
    <mergeCell ref="H33:H34"/>
    <mergeCell ref="I33:I34"/>
    <mergeCell ref="J33:J34"/>
    <mergeCell ref="K33:K34"/>
  </mergeCells>
  <phoneticPr fontId="8" type="noConversion"/>
  <dataValidations count="9">
    <dataValidation type="custom" allowBlank="1" showInputMessage="1" showErrorMessage="1" errorTitle="Errore!" error="Non è stato indicato un indirizzo e-mail corretto oppure sono presenti spazi iniziali!" sqref="H4:H28">
      <formula1>AND(SEARCH("@",H4,1)&gt;1,SEARCH("@",H4,1)&lt;(LEN(H4)-4), MID(H4,1,1)&lt;&gt;" ")</formula1>
    </dataValidation>
    <dataValidation type="custom" allowBlank="1" showInputMessage="1" showErrorMessage="1" errorTitle="Errore!" error="La finalità indicata deve essere lunga almeno 10 caratteri e non più di 135; inoltre non sono ammessi spazi iniziali!" sqref="K4:K28">
      <formula1>AND(LEN(K4)&gt;9,LEN(K4)&lt;136, MID(K4,1,1)&lt;&gt;" ")</formula1>
    </dataValidation>
    <dataValidation type="textLength" allowBlank="1" showInputMessage="1" showErrorMessage="1" errorTitle="Errore!" error="Il numero di telefono immesso deve essere lungo almeno 6 cifre e non più di 15! Tra il prefisso e e il numero deve esserci uno spazio!" sqref="I4:J28">
      <formula1>6</formula1>
      <formula2>16</formula2>
    </dataValidation>
    <dataValidation type="whole" allowBlank="1" showInputMessage="1" showErrorMessage="1" errorTitle="Errore " error="L'importo immesso deve essere un numero intero compreso tra 10 e 99.999.999!" sqref="G4:G28">
      <formula1>10</formula1>
      <formula2>99999999</formula2>
    </dataValidation>
    <dataValidation type="list" allowBlank="1" showInputMessage="1" showErrorMessage="1" errorTitle="Errore!" error="Va inserita la sigla di una provincia italiana, scelta dal menù a tendina!" sqref="E4:E28">
      <formula1>$U$4:$U$113</formula1>
    </dataValidation>
    <dataValidation type="custom" allowBlank="1" showInputMessage="1" showErrorMessage="1" errorTitle="Errore!" error="La denominazione deve essere lunga almeno 7 caratteri e non più di 80; inoltre non deve contenere spazi iniziali!" sqref="C4:C28">
      <formula1>AND(LEN(C4)&gt;6,LEN(C4)&lt;81,MID(C4,1,1)&lt;&gt;" ")</formula1>
    </dataValidation>
    <dataValidation type="custom" allowBlank="1" showInputMessage="1" showErrorMessage="1" errorTitle="Errore!" error="I caratteri inseriti non formano un codice fiscale d'impresa valido!_x000a__x000a_Il cf di impresa è composto da 11 cifre." sqref="B4:B28">
      <formula1>AND(ISERR(VALUE(B4))=FALSE, LEN(B4)=11)</formula1>
    </dataValidation>
    <dataValidation type="custom" allowBlank="1" showInputMessage="1" showErrorMessage="1" errorTitle="Errore!" error="L'indirizzo deve essere lungo almeno 7 caratteri e non più di 80; inoltre non deve contenere spazi iniziali!" sqref="D4:D28">
      <formula1>AND(LEN(D4)&gt;9,LEN(D4)&lt;81,MID(D4,1,1)&lt;&gt;" ")</formula1>
    </dataValidation>
    <dataValidation type="custom" allowBlank="1" showInputMessage="1" showErrorMessage="1" errorTitle="Errore!" error="Il dato inserito non ha la forma di un CAP!" sqref="F4:F28">
      <formula1>AND(ISERR(VALUE(F4))=FALSE, LEN(F4)=5)</formula1>
    </dataValidation>
  </dataValidations>
  <printOptions horizontalCentered="1" verticalCentered="1"/>
  <pageMargins left="0.51181102362204722" right="0.51181102362204722" top="0.55118110236220474" bottom="0.55118110236220474" header="0.31496062992125984" footer="0.31496062992125984"/>
  <pageSetup paperSize="9" scale="70" firstPageNumber="2" orientation="landscape" blackAndWhite="1" useFirstPageNumber="1" horizontalDpi="4294967293" verticalDpi="4294967293" r:id="rId1"/>
  <headerFooter>
    <oddFooter>&amp;L&amp;F&amp;CParte 2 - &amp;A&amp;RPag.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V206"/>
  <sheetViews>
    <sheetView showGridLines="0" showRowColHeaders="0" zoomScaleNormal="100" workbookViewId="0">
      <pane xSplit="1" ySplit="3" topLeftCell="B4" activePane="bottomRight" state="frozen"/>
      <selection activeCell="B10" sqref="B10:J10"/>
      <selection pane="topRight" activeCell="B10" sqref="B10:J10"/>
      <selection pane="bottomLeft" activeCell="B10" sqref="B10:J10"/>
      <selection pane="bottomRight" activeCell="D5" sqref="D5"/>
    </sheetView>
  </sheetViews>
  <sheetFormatPr defaultRowHeight="13.2" x14ac:dyDescent="0.25"/>
  <cols>
    <col min="1" max="1" width="3" customWidth="1"/>
    <col min="2" max="2" width="11.88671875" customWidth="1"/>
    <col min="3" max="3" width="27.6640625" customWidth="1"/>
    <col min="4" max="4" width="30.33203125" customWidth="1"/>
    <col min="5" max="5" width="3.33203125" customWidth="1"/>
    <col min="6" max="6" width="5.6640625" customWidth="1"/>
    <col min="7" max="7" width="9.5546875" customWidth="1"/>
    <col min="8" max="8" width="30" customWidth="1"/>
    <col min="9" max="10" width="11.6640625" customWidth="1"/>
    <col min="11" max="11" width="50.88671875" customWidth="1"/>
    <col min="12" max="13" width="9.109375" hidden="1" customWidth="1"/>
    <col min="14" max="14" width="10.109375" hidden="1" customWidth="1"/>
    <col min="15" max="15" width="9.109375" hidden="1" customWidth="1"/>
    <col min="16" max="20" width="16.44140625" hidden="1" customWidth="1"/>
    <col min="21" max="21" width="6.88671875" hidden="1" customWidth="1"/>
    <col min="22" max="26" width="9.109375" customWidth="1"/>
  </cols>
  <sheetData>
    <row r="1" spans="1:22" ht="16.5" customHeight="1" thickBot="1" x14ac:dyDescent="0.3">
      <c r="A1" s="172" t="str">
        <f>IF(P4=TRUE,"Questa sezione è incompleta o le righe della tabella non sono state compilate in seguenza. Completare o correggere.", IF(L4=TRUE,"SEZIONE EROGATORI (IMPRESE) - Pag.3", "Questa sezione è vuota."))</f>
        <v>Questa sezione è vuota.</v>
      </c>
      <c r="B1" s="173"/>
      <c r="C1" s="173"/>
      <c r="D1" s="173"/>
      <c r="E1" s="173"/>
      <c r="F1" s="173"/>
      <c r="G1" s="173"/>
      <c r="H1" s="173"/>
      <c r="I1" s="173"/>
      <c r="J1" s="173"/>
      <c r="K1" s="174"/>
      <c r="L1" s="34"/>
      <c r="M1" s="34"/>
      <c r="N1" s="34"/>
      <c r="O1" s="34"/>
      <c r="P1" s="34"/>
      <c r="Q1" s="34"/>
      <c r="R1" s="34"/>
      <c r="S1" s="34"/>
      <c r="T1" s="34"/>
      <c r="U1" s="34"/>
      <c r="V1" s="34"/>
    </row>
    <row r="2" spans="1:22" ht="13.8" thickBot="1" x14ac:dyDescent="0.3">
      <c r="A2" s="182" t="s">
        <v>150</v>
      </c>
      <c r="B2" s="183" t="s">
        <v>157</v>
      </c>
      <c r="C2" s="188" t="s">
        <v>148</v>
      </c>
      <c r="D2" s="178" t="s">
        <v>2</v>
      </c>
      <c r="E2" s="178"/>
      <c r="F2" s="178"/>
      <c r="G2" s="190" t="s">
        <v>305</v>
      </c>
      <c r="H2" s="179" t="s">
        <v>3</v>
      </c>
      <c r="I2" s="175" t="s">
        <v>241</v>
      </c>
      <c r="J2" s="176" t="s">
        <v>300</v>
      </c>
      <c r="K2" s="177" t="s">
        <v>151</v>
      </c>
      <c r="L2" s="34"/>
      <c r="M2" s="34"/>
      <c r="N2" s="34"/>
      <c r="O2" s="34"/>
      <c r="P2" s="34"/>
      <c r="Q2" s="34"/>
      <c r="R2" s="34"/>
      <c r="S2" s="34"/>
      <c r="T2" s="34"/>
      <c r="U2" s="34"/>
      <c r="V2" s="34"/>
    </row>
    <row r="3" spans="1:22" ht="33.75" customHeight="1" thickBot="1" x14ac:dyDescent="0.3">
      <c r="A3" s="182"/>
      <c r="B3" s="184"/>
      <c r="C3" s="189"/>
      <c r="D3" s="21" t="s">
        <v>188</v>
      </c>
      <c r="E3" s="21" t="s">
        <v>149</v>
      </c>
      <c r="F3" s="21" t="s">
        <v>40</v>
      </c>
      <c r="G3" s="191"/>
      <c r="H3" s="180"/>
      <c r="I3" s="175"/>
      <c r="J3" s="176"/>
      <c r="K3" s="177"/>
      <c r="L3" s="40" t="s">
        <v>37</v>
      </c>
      <c r="M3" s="40" t="s">
        <v>152</v>
      </c>
      <c r="N3" s="40" t="s">
        <v>153</v>
      </c>
      <c r="O3" s="41" t="s">
        <v>155</v>
      </c>
      <c r="P3" s="41" t="s">
        <v>156</v>
      </c>
      <c r="Q3" s="41"/>
      <c r="R3" s="41"/>
      <c r="S3" s="41"/>
      <c r="T3" s="41"/>
      <c r="U3" s="11" t="s">
        <v>154</v>
      </c>
      <c r="V3" s="34"/>
    </row>
    <row r="4" spans="1:22" ht="26.25" customHeight="1" x14ac:dyDescent="0.25">
      <c r="A4" s="9">
        <v>51</v>
      </c>
      <c r="B4" s="37"/>
      <c r="C4" s="37"/>
      <c r="D4" s="37"/>
      <c r="E4" s="37"/>
      <c r="F4" s="37"/>
      <c r="G4" s="38"/>
      <c r="H4" s="51"/>
      <c r="I4" s="39"/>
      <c r="J4" s="39"/>
      <c r="K4" s="37"/>
      <c r="L4" s="34" t="b">
        <f>AND(B4&lt;&gt;"",C4&lt;&gt;"",D4&lt;&gt;"",E4&lt;&gt;"", F4&lt;&gt;"",G4&lt;&gt;"",K4&lt;&gt;"",I4&lt;&gt;"")</f>
        <v>0</v>
      </c>
      <c r="M4" s="34" t="b">
        <f>OR(B4&lt;&gt;"",C4&lt;&gt;"",D4&lt;&gt;"",E4&lt;&gt;"", F4&lt;&gt;"",G4&lt;&gt;"",K4&lt;&gt;"",H4&lt;&gt;"",I4&lt;&gt;"",J4&lt;&gt;"")</f>
        <v>0</v>
      </c>
      <c r="N4" s="34" t="b">
        <v>1</v>
      </c>
      <c r="O4" s="34" t="b">
        <f>OR(AND(L4=FALSE,M4=TRUE),AND(L4=TRUE,M4=TRUE,N4=FALSE))</f>
        <v>0</v>
      </c>
      <c r="P4" s="34" t="b">
        <f>NOT(ISERROR(MATCH(TRUE,O4:O28,0)))</f>
        <v>0</v>
      </c>
      <c r="Q4" s="34"/>
      <c r="R4" s="34"/>
      <c r="S4" s="34"/>
      <c r="T4" s="34"/>
      <c r="U4" s="42" t="s">
        <v>41</v>
      </c>
      <c r="V4" s="34"/>
    </row>
    <row r="5" spans="1:22" ht="26.25" customHeight="1" x14ac:dyDescent="0.25">
      <c r="A5" s="9">
        <v>52</v>
      </c>
      <c r="B5" s="45"/>
      <c r="C5" s="45"/>
      <c r="D5" s="45"/>
      <c r="E5" s="45"/>
      <c r="F5" s="45"/>
      <c r="G5" s="46"/>
      <c r="H5" s="52"/>
      <c r="I5" s="48"/>
      <c r="J5" s="48"/>
      <c r="K5" s="45"/>
      <c r="L5" s="34" t="b">
        <f t="shared" ref="L5:L28" si="0">AND(B5&lt;&gt;"",C5&lt;&gt;"",D5&lt;&gt;"",E5&lt;&gt;"", F5&lt;&gt;"",G5&lt;&gt;"",K5&lt;&gt;"",I5&lt;&gt;"")</f>
        <v>0</v>
      </c>
      <c r="M5" s="34" t="b">
        <f t="shared" ref="M5:M28" si="1">OR(B5&lt;&gt;"",C5&lt;&gt;"",D5&lt;&gt;"",E5&lt;&gt;"", F5&lt;&gt;"",G5&lt;&gt;"",K5&lt;&gt;"",H5&lt;&gt;"",I5&lt;&gt;"",J5&lt;&gt;"")</f>
        <v>0</v>
      </c>
      <c r="N5" s="34" t="b">
        <f>B4&lt;&gt;""</f>
        <v>0</v>
      </c>
      <c r="O5" s="34" t="b">
        <f t="shared" ref="O5:O28" si="2">OR(AND(L5=FALSE,M5=TRUE),AND(L5=TRUE,M5=TRUE,N5=FALSE))</f>
        <v>0</v>
      </c>
      <c r="P5" s="34"/>
      <c r="Q5" s="34"/>
      <c r="R5" s="34"/>
      <c r="S5" s="34"/>
      <c r="T5" s="34"/>
      <c r="U5" s="42" t="s">
        <v>42</v>
      </c>
      <c r="V5" s="34"/>
    </row>
    <row r="6" spans="1:22" ht="26.25" customHeight="1" x14ac:dyDescent="0.25">
      <c r="A6" s="9">
        <v>53</v>
      </c>
      <c r="B6" s="45"/>
      <c r="C6" s="45"/>
      <c r="D6" s="45"/>
      <c r="E6" s="45"/>
      <c r="F6" s="45"/>
      <c r="G6" s="46"/>
      <c r="H6" s="45"/>
      <c r="I6" s="48"/>
      <c r="J6" s="48"/>
      <c r="K6" s="45"/>
      <c r="L6" s="34" t="b">
        <f t="shared" si="0"/>
        <v>0</v>
      </c>
      <c r="M6" s="34" t="b">
        <f t="shared" si="1"/>
        <v>0</v>
      </c>
      <c r="N6" s="34" t="b">
        <f t="shared" ref="N6:N28" si="3">B5&lt;&gt;""</f>
        <v>0</v>
      </c>
      <c r="O6" s="34" t="b">
        <f t="shared" si="2"/>
        <v>0</v>
      </c>
      <c r="P6" s="34"/>
      <c r="Q6" s="34"/>
      <c r="R6" s="34"/>
      <c r="S6" s="34"/>
      <c r="T6" s="34"/>
      <c r="U6" s="42" t="s">
        <v>43</v>
      </c>
      <c r="V6" s="34"/>
    </row>
    <row r="7" spans="1:22" ht="26.25" customHeight="1" x14ac:dyDescent="0.25">
      <c r="A7" s="9">
        <v>54</v>
      </c>
      <c r="B7" s="45"/>
      <c r="C7" s="45"/>
      <c r="D7" s="45"/>
      <c r="E7" s="45"/>
      <c r="F7" s="45"/>
      <c r="G7" s="46"/>
      <c r="H7" s="52"/>
      <c r="I7" s="48"/>
      <c r="J7" s="48"/>
      <c r="K7" s="45"/>
      <c r="L7" s="34" t="b">
        <f t="shared" si="0"/>
        <v>0</v>
      </c>
      <c r="M7" s="34" t="b">
        <f t="shared" si="1"/>
        <v>0</v>
      </c>
      <c r="N7" s="34" t="b">
        <f t="shared" si="3"/>
        <v>0</v>
      </c>
      <c r="O7" s="34" t="b">
        <f t="shared" si="2"/>
        <v>0</v>
      </c>
      <c r="P7" s="34"/>
      <c r="Q7" s="34"/>
      <c r="R7" s="34"/>
      <c r="S7" s="34"/>
      <c r="T7" s="34"/>
      <c r="U7" s="42" t="s">
        <v>44</v>
      </c>
      <c r="V7" s="34"/>
    </row>
    <row r="8" spans="1:22" ht="26.25" customHeight="1" x14ac:dyDescent="0.25">
      <c r="A8" s="9">
        <v>55</v>
      </c>
      <c r="B8" s="45"/>
      <c r="C8" s="45"/>
      <c r="D8" s="45"/>
      <c r="E8" s="45"/>
      <c r="F8" s="45"/>
      <c r="G8" s="46"/>
      <c r="H8" s="45"/>
      <c r="I8" s="48"/>
      <c r="J8" s="48"/>
      <c r="K8" s="45"/>
      <c r="L8" s="34" t="b">
        <f t="shared" si="0"/>
        <v>0</v>
      </c>
      <c r="M8" s="34" t="b">
        <f t="shared" si="1"/>
        <v>0</v>
      </c>
      <c r="N8" s="34" t="b">
        <f t="shared" si="3"/>
        <v>0</v>
      </c>
      <c r="O8" s="34" t="b">
        <f t="shared" si="2"/>
        <v>0</v>
      </c>
      <c r="P8" s="34"/>
      <c r="Q8" s="34"/>
      <c r="R8" s="34"/>
      <c r="S8" s="34"/>
      <c r="T8" s="34"/>
      <c r="U8" s="42" t="s">
        <v>45</v>
      </c>
      <c r="V8" s="34"/>
    </row>
    <row r="9" spans="1:22" ht="26.25" customHeight="1" x14ac:dyDescent="0.25">
      <c r="A9" s="9">
        <v>56</v>
      </c>
      <c r="B9" s="45"/>
      <c r="C9" s="45"/>
      <c r="D9" s="45"/>
      <c r="E9" s="45"/>
      <c r="F9" s="45"/>
      <c r="G9" s="46"/>
      <c r="H9" s="45"/>
      <c r="I9" s="48"/>
      <c r="J9" s="48"/>
      <c r="K9" s="45"/>
      <c r="L9" s="34" t="b">
        <f t="shared" si="0"/>
        <v>0</v>
      </c>
      <c r="M9" s="34" t="b">
        <f t="shared" si="1"/>
        <v>0</v>
      </c>
      <c r="N9" s="34" t="b">
        <f t="shared" si="3"/>
        <v>0</v>
      </c>
      <c r="O9" s="34" t="b">
        <f t="shared" si="2"/>
        <v>0</v>
      </c>
      <c r="P9" s="34"/>
      <c r="Q9" s="34"/>
      <c r="R9" s="34"/>
      <c r="S9" s="34"/>
      <c r="T9" s="34"/>
      <c r="U9" s="42" t="s">
        <v>46</v>
      </c>
      <c r="V9" s="34"/>
    </row>
    <row r="10" spans="1:22" ht="26.25" customHeight="1" x14ac:dyDescent="0.25">
      <c r="A10" s="9">
        <v>57</v>
      </c>
      <c r="B10" s="45"/>
      <c r="C10" s="45"/>
      <c r="D10" s="45"/>
      <c r="E10" s="45"/>
      <c r="F10" s="45"/>
      <c r="G10" s="46"/>
      <c r="H10" s="45"/>
      <c r="I10" s="48"/>
      <c r="J10" s="48"/>
      <c r="K10" s="45"/>
      <c r="L10" s="34" t="b">
        <f t="shared" si="0"/>
        <v>0</v>
      </c>
      <c r="M10" s="34" t="b">
        <f t="shared" si="1"/>
        <v>0</v>
      </c>
      <c r="N10" s="34" t="b">
        <f t="shared" si="3"/>
        <v>0</v>
      </c>
      <c r="O10" s="34" t="b">
        <f t="shared" si="2"/>
        <v>0</v>
      </c>
      <c r="P10" s="34"/>
      <c r="Q10" s="34"/>
      <c r="R10" s="34"/>
      <c r="S10" s="34"/>
      <c r="T10" s="34"/>
      <c r="U10" s="42" t="s">
        <v>47</v>
      </c>
      <c r="V10" s="34"/>
    </row>
    <row r="11" spans="1:22" ht="26.25" customHeight="1" x14ac:dyDescent="0.25">
      <c r="A11" s="9">
        <v>58</v>
      </c>
      <c r="B11" s="45"/>
      <c r="C11" s="45"/>
      <c r="D11" s="45"/>
      <c r="E11" s="45"/>
      <c r="F11" s="45"/>
      <c r="G11" s="46"/>
      <c r="H11" s="45"/>
      <c r="I11" s="48"/>
      <c r="J11" s="48"/>
      <c r="K11" s="45"/>
      <c r="L11" s="34" t="b">
        <f t="shared" si="0"/>
        <v>0</v>
      </c>
      <c r="M11" s="34" t="b">
        <f t="shared" si="1"/>
        <v>0</v>
      </c>
      <c r="N11" s="34" t="b">
        <f t="shared" si="3"/>
        <v>0</v>
      </c>
      <c r="O11" s="34" t="b">
        <f t="shared" si="2"/>
        <v>0</v>
      </c>
      <c r="P11" s="34"/>
      <c r="Q11" s="34"/>
      <c r="R11" s="34"/>
      <c r="S11" s="34"/>
      <c r="T11" s="34"/>
      <c r="U11" s="42" t="s">
        <v>48</v>
      </c>
      <c r="V11" s="34"/>
    </row>
    <row r="12" spans="1:22" ht="26.25" customHeight="1" x14ac:dyDescent="0.25">
      <c r="A12" s="9">
        <v>59</v>
      </c>
      <c r="B12" s="45"/>
      <c r="C12" s="45"/>
      <c r="D12" s="45"/>
      <c r="E12" s="45"/>
      <c r="F12" s="45"/>
      <c r="G12" s="46"/>
      <c r="H12" s="45"/>
      <c r="I12" s="48"/>
      <c r="J12" s="48"/>
      <c r="K12" s="45"/>
      <c r="L12" s="34" t="b">
        <f t="shared" si="0"/>
        <v>0</v>
      </c>
      <c r="M12" s="34" t="b">
        <f t="shared" si="1"/>
        <v>0</v>
      </c>
      <c r="N12" s="34" t="b">
        <f t="shared" si="3"/>
        <v>0</v>
      </c>
      <c r="O12" s="34" t="b">
        <f t="shared" si="2"/>
        <v>0</v>
      </c>
      <c r="P12" s="34"/>
      <c r="Q12" s="34"/>
      <c r="R12" s="34"/>
      <c r="S12" s="34"/>
      <c r="T12" s="34"/>
      <c r="U12" s="42" t="s">
        <v>49</v>
      </c>
      <c r="V12" s="34"/>
    </row>
    <row r="13" spans="1:22" ht="26.25" customHeight="1" x14ac:dyDescent="0.25">
      <c r="A13" s="9">
        <v>60</v>
      </c>
      <c r="B13" s="45"/>
      <c r="C13" s="45"/>
      <c r="D13" s="45"/>
      <c r="E13" s="45"/>
      <c r="F13" s="45"/>
      <c r="G13" s="46"/>
      <c r="H13" s="45"/>
      <c r="I13" s="48"/>
      <c r="J13" s="48"/>
      <c r="K13" s="45"/>
      <c r="L13" s="34" t="b">
        <f t="shared" si="0"/>
        <v>0</v>
      </c>
      <c r="M13" s="34" t="b">
        <f t="shared" si="1"/>
        <v>0</v>
      </c>
      <c r="N13" s="34" t="b">
        <f t="shared" si="3"/>
        <v>0</v>
      </c>
      <c r="O13" s="34" t="b">
        <f t="shared" si="2"/>
        <v>0</v>
      </c>
      <c r="P13" s="34"/>
      <c r="Q13" s="34"/>
      <c r="R13" s="34"/>
      <c r="S13" s="34"/>
      <c r="T13" s="34"/>
      <c r="U13" s="42" t="s">
        <v>234</v>
      </c>
      <c r="V13" s="34"/>
    </row>
    <row r="14" spans="1:22" ht="26.25" customHeight="1" x14ac:dyDescent="0.25">
      <c r="A14" s="9">
        <v>61</v>
      </c>
      <c r="B14" s="45"/>
      <c r="C14" s="45"/>
      <c r="D14" s="45"/>
      <c r="E14" s="45"/>
      <c r="F14" s="45"/>
      <c r="G14" s="46"/>
      <c r="H14" s="45"/>
      <c r="I14" s="48"/>
      <c r="J14" s="48"/>
      <c r="K14" s="45"/>
      <c r="L14" s="34" t="b">
        <f t="shared" si="0"/>
        <v>0</v>
      </c>
      <c r="M14" s="34" t="b">
        <f t="shared" si="1"/>
        <v>0</v>
      </c>
      <c r="N14" s="34" t="b">
        <f t="shared" si="3"/>
        <v>0</v>
      </c>
      <c r="O14" s="34" t="b">
        <f t="shared" si="2"/>
        <v>0</v>
      </c>
      <c r="P14" s="34"/>
      <c r="Q14" s="34"/>
      <c r="R14" s="34"/>
      <c r="S14" s="34"/>
      <c r="T14" s="34"/>
      <c r="U14" s="42" t="s">
        <v>50</v>
      </c>
      <c r="V14" s="34"/>
    </row>
    <row r="15" spans="1:22" ht="26.25" customHeight="1" x14ac:dyDescent="0.25">
      <c r="A15" s="9">
        <v>62</v>
      </c>
      <c r="B15" s="45"/>
      <c r="C15" s="45"/>
      <c r="D15" s="45"/>
      <c r="E15" s="45"/>
      <c r="F15" s="45"/>
      <c r="G15" s="46"/>
      <c r="H15" s="45"/>
      <c r="I15" s="48"/>
      <c r="J15" s="48"/>
      <c r="K15" s="45"/>
      <c r="L15" s="34" t="b">
        <f t="shared" si="0"/>
        <v>0</v>
      </c>
      <c r="M15" s="34" t="b">
        <f t="shared" si="1"/>
        <v>0</v>
      </c>
      <c r="N15" s="34" t="b">
        <f t="shared" si="3"/>
        <v>0</v>
      </c>
      <c r="O15" s="34" t="b">
        <f t="shared" si="2"/>
        <v>0</v>
      </c>
      <c r="P15" s="34"/>
      <c r="Q15" s="34"/>
      <c r="R15" s="34"/>
      <c r="S15" s="34"/>
      <c r="T15" s="34"/>
      <c r="U15" s="42" t="s">
        <v>51</v>
      </c>
      <c r="V15" s="34"/>
    </row>
    <row r="16" spans="1:22" ht="26.25" customHeight="1" x14ac:dyDescent="0.25">
      <c r="A16" s="9">
        <v>63</v>
      </c>
      <c r="B16" s="45"/>
      <c r="C16" s="45"/>
      <c r="D16" s="45"/>
      <c r="E16" s="45"/>
      <c r="F16" s="45"/>
      <c r="G16" s="46"/>
      <c r="H16" s="45"/>
      <c r="I16" s="48"/>
      <c r="J16" s="48"/>
      <c r="K16" s="45"/>
      <c r="L16" s="34" t="b">
        <f t="shared" si="0"/>
        <v>0</v>
      </c>
      <c r="M16" s="34" t="b">
        <f t="shared" si="1"/>
        <v>0</v>
      </c>
      <c r="N16" s="34" t="b">
        <f t="shared" si="3"/>
        <v>0</v>
      </c>
      <c r="O16" s="34" t="b">
        <f t="shared" si="2"/>
        <v>0</v>
      </c>
      <c r="P16" s="34"/>
      <c r="Q16" s="34"/>
      <c r="R16" s="34"/>
      <c r="S16" s="34"/>
      <c r="T16" s="34"/>
      <c r="U16" s="42" t="s">
        <v>52</v>
      </c>
      <c r="V16" s="34"/>
    </row>
    <row r="17" spans="1:22" ht="26.25" customHeight="1" x14ac:dyDescent="0.25">
      <c r="A17" s="9">
        <v>64</v>
      </c>
      <c r="B17" s="45"/>
      <c r="C17" s="45"/>
      <c r="D17" s="45"/>
      <c r="E17" s="45"/>
      <c r="F17" s="45"/>
      <c r="G17" s="46"/>
      <c r="H17" s="45"/>
      <c r="I17" s="48"/>
      <c r="J17" s="48"/>
      <c r="K17" s="45"/>
      <c r="L17" s="34" t="b">
        <f t="shared" si="0"/>
        <v>0</v>
      </c>
      <c r="M17" s="34" t="b">
        <f t="shared" si="1"/>
        <v>0</v>
      </c>
      <c r="N17" s="34" t="b">
        <f t="shared" si="3"/>
        <v>0</v>
      </c>
      <c r="O17" s="34" t="b">
        <f t="shared" si="2"/>
        <v>0</v>
      </c>
      <c r="P17" s="34"/>
      <c r="Q17" s="34"/>
      <c r="R17" s="34"/>
      <c r="S17" s="34"/>
      <c r="T17" s="34"/>
      <c r="U17" s="42" t="s">
        <v>53</v>
      </c>
      <c r="V17" s="34"/>
    </row>
    <row r="18" spans="1:22" ht="26.25" customHeight="1" x14ac:dyDescent="0.25">
      <c r="A18" s="9">
        <v>65</v>
      </c>
      <c r="B18" s="45"/>
      <c r="C18" s="45"/>
      <c r="D18" s="45"/>
      <c r="E18" s="45"/>
      <c r="F18" s="45"/>
      <c r="G18" s="46"/>
      <c r="H18" s="45"/>
      <c r="I18" s="48"/>
      <c r="J18" s="48"/>
      <c r="K18" s="45"/>
      <c r="L18" s="34" t="b">
        <f t="shared" si="0"/>
        <v>0</v>
      </c>
      <c r="M18" s="34" t="b">
        <f t="shared" si="1"/>
        <v>0</v>
      </c>
      <c r="N18" s="34" t="b">
        <f t="shared" si="3"/>
        <v>0</v>
      </c>
      <c r="O18" s="34" t="b">
        <f t="shared" si="2"/>
        <v>0</v>
      </c>
      <c r="P18" s="34"/>
      <c r="Q18" s="34"/>
      <c r="R18" s="34"/>
      <c r="S18" s="34"/>
      <c r="T18" s="34"/>
      <c r="U18" s="42" t="s">
        <v>54</v>
      </c>
      <c r="V18" s="34"/>
    </row>
    <row r="19" spans="1:22" ht="26.25" customHeight="1" x14ac:dyDescent="0.25">
      <c r="A19" s="9">
        <v>66</v>
      </c>
      <c r="B19" s="45"/>
      <c r="C19" s="45"/>
      <c r="D19" s="45"/>
      <c r="E19" s="45"/>
      <c r="F19" s="45"/>
      <c r="G19" s="46"/>
      <c r="H19" s="45"/>
      <c r="I19" s="48"/>
      <c r="J19" s="48"/>
      <c r="K19" s="45"/>
      <c r="L19" s="34" t="b">
        <f t="shared" si="0"/>
        <v>0</v>
      </c>
      <c r="M19" s="34" t="b">
        <f t="shared" si="1"/>
        <v>0</v>
      </c>
      <c r="N19" s="34" t="b">
        <f t="shared" si="3"/>
        <v>0</v>
      </c>
      <c r="O19" s="34" t="b">
        <f t="shared" si="2"/>
        <v>0</v>
      </c>
      <c r="P19" s="34"/>
      <c r="Q19" s="34"/>
      <c r="R19" s="34"/>
      <c r="S19" s="34"/>
      <c r="T19" s="34"/>
      <c r="U19" s="42" t="s">
        <v>55</v>
      </c>
      <c r="V19" s="34"/>
    </row>
    <row r="20" spans="1:22" ht="26.25" customHeight="1" x14ac:dyDescent="0.25">
      <c r="A20" s="9">
        <v>67</v>
      </c>
      <c r="B20" s="45"/>
      <c r="C20" s="45"/>
      <c r="D20" s="45"/>
      <c r="E20" s="45"/>
      <c r="F20" s="45"/>
      <c r="G20" s="46"/>
      <c r="H20" s="45"/>
      <c r="I20" s="48"/>
      <c r="J20" s="48"/>
      <c r="K20" s="45"/>
      <c r="L20" s="34" t="b">
        <f t="shared" si="0"/>
        <v>0</v>
      </c>
      <c r="M20" s="34" t="b">
        <f t="shared" si="1"/>
        <v>0</v>
      </c>
      <c r="N20" s="34" t="b">
        <f t="shared" si="3"/>
        <v>0</v>
      </c>
      <c r="O20" s="34" t="b">
        <f t="shared" si="2"/>
        <v>0</v>
      </c>
      <c r="P20" s="34"/>
      <c r="Q20" s="34"/>
      <c r="R20" s="34"/>
      <c r="S20" s="34"/>
      <c r="T20" s="34"/>
      <c r="U20" s="42" t="s">
        <v>56</v>
      </c>
      <c r="V20" s="34"/>
    </row>
    <row r="21" spans="1:22" ht="26.25" customHeight="1" x14ac:dyDescent="0.25">
      <c r="A21" s="9">
        <v>68</v>
      </c>
      <c r="B21" s="45"/>
      <c r="C21" s="45"/>
      <c r="D21" s="45"/>
      <c r="E21" s="45"/>
      <c r="F21" s="45"/>
      <c r="G21" s="46"/>
      <c r="H21" s="45"/>
      <c r="I21" s="48"/>
      <c r="J21" s="48"/>
      <c r="K21" s="45"/>
      <c r="L21" s="34" t="b">
        <f t="shared" si="0"/>
        <v>0</v>
      </c>
      <c r="M21" s="34" t="b">
        <f t="shared" si="1"/>
        <v>0</v>
      </c>
      <c r="N21" s="34" t="b">
        <f t="shared" si="3"/>
        <v>0</v>
      </c>
      <c r="O21" s="34" t="b">
        <f t="shared" si="2"/>
        <v>0</v>
      </c>
      <c r="P21" s="34"/>
      <c r="Q21" s="34"/>
      <c r="R21" s="34"/>
      <c r="S21" s="34"/>
      <c r="T21" s="34"/>
      <c r="U21" s="42" t="s">
        <v>57</v>
      </c>
      <c r="V21" s="34"/>
    </row>
    <row r="22" spans="1:22" ht="26.25" customHeight="1" x14ac:dyDescent="0.25">
      <c r="A22" s="9">
        <v>69</v>
      </c>
      <c r="B22" s="45"/>
      <c r="C22" s="45"/>
      <c r="D22" s="45"/>
      <c r="E22" s="45"/>
      <c r="F22" s="45"/>
      <c r="G22" s="46"/>
      <c r="H22" s="45"/>
      <c r="I22" s="48"/>
      <c r="J22" s="48"/>
      <c r="K22" s="45"/>
      <c r="L22" s="34" t="b">
        <f t="shared" si="0"/>
        <v>0</v>
      </c>
      <c r="M22" s="34" t="b">
        <f t="shared" si="1"/>
        <v>0</v>
      </c>
      <c r="N22" s="34" t="b">
        <f t="shared" si="3"/>
        <v>0</v>
      </c>
      <c r="O22" s="34" t="b">
        <f t="shared" si="2"/>
        <v>0</v>
      </c>
      <c r="P22" s="34"/>
      <c r="Q22" s="34"/>
      <c r="R22" s="34"/>
      <c r="S22" s="34"/>
      <c r="T22" s="34"/>
      <c r="U22" s="42" t="s">
        <v>58</v>
      </c>
      <c r="V22" s="34"/>
    </row>
    <row r="23" spans="1:22" ht="26.25" customHeight="1" x14ac:dyDescent="0.25">
      <c r="A23" s="9">
        <v>70</v>
      </c>
      <c r="B23" s="45"/>
      <c r="C23" s="45"/>
      <c r="D23" s="45"/>
      <c r="E23" s="45"/>
      <c r="F23" s="45"/>
      <c r="G23" s="46"/>
      <c r="H23" s="45"/>
      <c r="I23" s="48"/>
      <c r="J23" s="48"/>
      <c r="K23" s="45"/>
      <c r="L23" s="34" t="b">
        <f t="shared" si="0"/>
        <v>0</v>
      </c>
      <c r="M23" s="34" t="b">
        <f t="shared" si="1"/>
        <v>0</v>
      </c>
      <c r="N23" s="34" t="b">
        <f t="shared" si="3"/>
        <v>0</v>
      </c>
      <c r="O23" s="34" t="b">
        <f t="shared" si="2"/>
        <v>0</v>
      </c>
      <c r="P23" s="34"/>
      <c r="Q23" s="34"/>
      <c r="R23" s="34"/>
      <c r="S23" s="34"/>
      <c r="T23" s="34"/>
      <c r="U23" s="42" t="s">
        <v>59</v>
      </c>
      <c r="V23" s="34"/>
    </row>
    <row r="24" spans="1:22" ht="26.25" customHeight="1" x14ac:dyDescent="0.25">
      <c r="A24" s="9">
        <v>71</v>
      </c>
      <c r="B24" s="45"/>
      <c r="C24" s="45"/>
      <c r="D24" s="45"/>
      <c r="E24" s="45"/>
      <c r="F24" s="45"/>
      <c r="G24" s="46"/>
      <c r="H24" s="45"/>
      <c r="I24" s="48"/>
      <c r="J24" s="48"/>
      <c r="K24" s="45"/>
      <c r="L24" s="34" t="b">
        <f t="shared" si="0"/>
        <v>0</v>
      </c>
      <c r="M24" s="34" t="b">
        <f t="shared" si="1"/>
        <v>0</v>
      </c>
      <c r="N24" s="34" t="b">
        <f t="shared" si="3"/>
        <v>0</v>
      </c>
      <c r="O24" s="34" t="b">
        <f t="shared" si="2"/>
        <v>0</v>
      </c>
      <c r="P24" s="34"/>
      <c r="Q24" s="34"/>
      <c r="R24" s="34"/>
      <c r="S24" s="34"/>
      <c r="T24" s="34"/>
      <c r="U24" s="42" t="s">
        <v>60</v>
      </c>
      <c r="V24" s="34"/>
    </row>
    <row r="25" spans="1:22" ht="26.25" customHeight="1" x14ac:dyDescent="0.25">
      <c r="A25" s="9">
        <v>72</v>
      </c>
      <c r="B25" s="45"/>
      <c r="C25" s="45"/>
      <c r="D25" s="45"/>
      <c r="E25" s="45"/>
      <c r="F25" s="45"/>
      <c r="G25" s="46"/>
      <c r="H25" s="45"/>
      <c r="I25" s="48"/>
      <c r="J25" s="48"/>
      <c r="K25" s="45"/>
      <c r="L25" s="34" t="b">
        <f t="shared" si="0"/>
        <v>0</v>
      </c>
      <c r="M25" s="34" t="b">
        <f t="shared" si="1"/>
        <v>0</v>
      </c>
      <c r="N25" s="34" t="b">
        <f t="shared" si="3"/>
        <v>0</v>
      </c>
      <c r="O25" s="34" t="b">
        <f t="shared" si="2"/>
        <v>0</v>
      </c>
      <c r="P25" s="34"/>
      <c r="Q25" s="34"/>
      <c r="R25" s="34"/>
      <c r="S25" s="34"/>
      <c r="T25" s="34"/>
      <c r="U25" s="42" t="s">
        <v>61</v>
      </c>
      <c r="V25" s="34"/>
    </row>
    <row r="26" spans="1:22" ht="26.25" customHeight="1" x14ac:dyDescent="0.25">
      <c r="A26" s="9">
        <v>73</v>
      </c>
      <c r="B26" s="45"/>
      <c r="C26" s="45"/>
      <c r="D26" s="45"/>
      <c r="E26" s="45"/>
      <c r="F26" s="45"/>
      <c r="G26" s="46"/>
      <c r="H26" s="45"/>
      <c r="I26" s="48"/>
      <c r="J26" s="48"/>
      <c r="K26" s="45"/>
      <c r="L26" s="34" t="b">
        <f t="shared" si="0"/>
        <v>0</v>
      </c>
      <c r="M26" s="34" t="b">
        <f t="shared" si="1"/>
        <v>0</v>
      </c>
      <c r="N26" s="34" t="b">
        <f t="shared" si="3"/>
        <v>0</v>
      </c>
      <c r="O26" s="34" t="b">
        <f t="shared" si="2"/>
        <v>0</v>
      </c>
      <c r="P26" s="34"/>
      <c r="Q26" s="34"/>
      <c r="R26" s="34"/>
      <c r="S26" s="34"/>
      <c r="T26" s="34"/>
      <c r="U26" s="42" t="s">
        <v>62</v>
      </c>
      <c r="V26" s="34"/>
    </row>
    <row r="27" spans="1:22" ht="26.25" customHeight="1" x14ac:dyDescent="0.25">
      <c r="A27" s="9">
        <v>74</v>
      </c>
      <c r="B27" s="45"/>
      <c r="C27" s="45"/>
      <c r="D27" s="45"/>
      <c r="E27" s="45"/>
      <c r="F27" s="45"/>
      <c r="G27" s="46"/>
      <c r="H27" s="45"/>
      <c r="I27" s="48"/>
      <c r="J27" s="48"/>
      <c r="K27" s="45"/>
      <c r="L27" s="34" t="b">
        <f t="shared" si="0"/>
        <v>0</v>
      </c>
      <c r="M27" s="34" t="b">
        <f t="shared" si="1"/>
        <v>0</v>
      </c>
      <c r="N27" s="34" t="b">
        <f t="shared" si="3"/>
        <v>0</v>
      </c>
      <c r="O27" s="34" t="b">
        <f t="shared" si="2"/>
        <v>0</v>
      </c>
      <c r="P27" s="34"/>
      <c r="Q27" s="34"/>
      <c r="R27" s="34"/>
      <c r="S27" s="34"/>
      <c r="T27" s="34"/>
      <c r="U27" s="42" t="s">
        <v>63</v>
      </c>
      <c r="V27" s="34"/>
    </row>
    <row r="28" spans="1:22" ht="26.25" customHeight="1" thickBot="1" x14ac:dyDescent="0.3">
      <c r="A28" s="9">
        <v>75</v>
      </c>
      <c r="B28" s="45"/>
      <c r="C28" s="45"/>
      <c r="D28" s="45"/>
      <c r="E28" s="45"/>
      <c r="F28" s="45"/>
      <c r="G28" s="46"/>
      <c r="H28" s="45"/>
      <c r="I28" s="48"/>
      <c r="J28" s="48"/>
      <c r="K28" s="45"/>
      <c r="L28" s="34" t="b">
        <f t="shared" si="0"/>
        <v>0</v>
      </c>
      <c r="M28" s="34" t="b">
        <f t="shared" si="1"/>
        <v>0</v>
      </c>
      <c r="N28" s="34" t="b">
        <f t="shared" si="3"/>
        <v>0</v>
      </c>
      <c r="O28" s="34" t="b">
        <f t="shared" si="2"/>
        <v>0</v>
      </c>
      <c r="P28" s="34"/>
      <c r="Q28" s="34"/>
      <c r="R28" s="34"/>
      <c r="S28" s="34"/>
      <c r="T28" s="34"/>
      <c r="U28" s="42" t="s">
        <v>64</v>
      </c>
      <c r="V28" s="34"/>
    </row>
    <row r="29" spans="1:22" ht="14.4" thickBot="1" x14ac:dyDescent="0.3">
      <c r="A29" s="172" t="str">
        <f>IF(P4=TRUE,"Questa sezione è incompleta o le righe della tabella non sono state compilate in seguenza.", IF(L4=TRUE,"FINE DELLA SEZIONE EROGATORI (IMPRESE) - Pag. 3", "Questa sezione è vuota"))</f>
        <v>Questa sezione è vuota</v>
      </c>
      <c r="B29" s="173"/>
      <c r="C29" s="173"/>
      <c r="D29" s="173"/>
      <c r="E29" s="173"/>
      <c r="F29" s="173"/>
      <c r="G29" s="173"/>
      <c r="H29" s="173"/>
      <c r="I29" s="173"/>
      <c r="J29" s="173"/>
      <c r="K29" s="174"/>
      <c r="L29" s="34"/>
      <c r="M29" s="34"/>
      <c r="N29" s="34"/>
      <c r="O29" s="34"/>
      <c r="P29" s="34"/>
      <c r="Q29" s="34"/>
      <c r="R29" s="34"/>
      <c r="S29" s="34"/>
      <c r="T29" s="34"/>
      <c r="U29" s="42" t="s">
        <v>65</v>
      </c>
      <c r="V29" s="34"/>
    </row>
    <row r="30" spans="1:22" x14ac:dyDescent="0.25">
      <c r="L30" s="34"/>
      <c r="M30" s="34"/>
      <c r="N30" s="34"/>
      <c r="O30" s="34"/>
      <c r="P30" s="34"/>
      <c r="Q30" s="34"/>
      <c r="R30" s="34"/>
      <c r="S30" s="34"/>
      <c r="T30" s="34"/>
      <c r="U30" s="42" t="s">
        <v>66</v>
      </c>
      <c r="V30" s="34"/>
    </row>
    <row r="31" spans="1:22" x14ac:dyDescent="0.25">
      <c r="B31" s="7"/>
      <c r="C31" s="7"/>
      <c r="D31" s="7"/>
      <c r="E31" s="7"/>
      <c r="F31" s="7"/>
      <c r="G31" s="7"/>
      <c r="H31" s="7"/>
      <c r="L31" s="34"/>
      <c r="M31" s="34"/>
      <c r="N31" s="34"/>
      <c r="O31" s="34"/>
      <c r="P31" s="34"/>
      <c r="Q31" s="34"/>
      <c r="R31" s="34"/>
      <c r="S31" s="34"/>
      <c r="T31" s="34"/>
      <c r="U31" s="42" t="s">
        <v>67</v>
      </c>
      <c r="V31" s="34"/>
    </row>
    <row r="32" spans="1:22" ht="12.75" hidden="1" customHeight="1" x14ac:dyDescent="0.25">
      <c r="A32" s="34"/>
      <c r="B32" s="40"/>
      <c r="C32" s="40"/>
      <c r="D32" s="40"/>
      <c r="E32" s="40"/>
      <c r="F32" s="185" t="s">
        <v>182</v>
      </c>
      <c r="G32" s="40"/>
      <c r="H32" s="40"/>
      <c r="I32" s="34"/>
      <c r="J32" s="34"/>
      <c r="K32" s="34"/>
      <c r="L32" s="34"/>
      <c r="M32" s="34"/>
      <c r="N32" s="34"/>
      <c r="O32" s="34"/>
      <c r="P32" s="34"/>
      <c r="Q32" s="34"/>
      <c r="R32" s="34"/>
      <c r="S32" s="34"/>
      <c r="T32" s="34"/>
      <c r="U32" s="42" t="s">
        <v>68</v>
      </c>
      <c r="V32" s="34"/>
    </row>
    <row r="33" spans="1:22" ht="39.6" hidden="1" x14ac:dyDescent="0.25">
      <c r="A33" s="186"/>
      <c r="B33" s="187" t="s">
        <v>187</v>
      </c>
      <c r="C33" s="181" t="s">
        <v>190</v>
      </c>
      <c r="D33" s="36" t="s">
        <v>191</v>
      </c>
      <c r="E33" s="36" t="s">
        <v>183</v>
      </c>
      <c r="F33" s="96"/>
      <c r="G33" s="192" t="s">
        <v>181</v>
      </c>
      <c r="H33" s="181" t="s">
        <v>192</v>
      </c>
      <c r="I33" s="181" t="s">
        <v>179</v>
      </c>
      <c r="J33" s="181" t="s">
        <v>179</v>
      </c>
      <c r="K33" s="181" t="s">
        <v>193</v>
      </c>
      <c r="L33" s="34"/>
      <c r="M33" s="34"/>
      <c r="N33" s="34"/>
      <c r="O33" s="34"/>
      <c r="P33" s="34"/>
      <c r="Q33" s="34"/>
      <c r="R33" s="34"/>
      <c r="S33" s="34"/>
      <c r="T33" s="34"/>
      <c r="U33" s="42" t="s">
        <v>69</v>
      </c>
      <c r="V33" s="34"/>
    </row>
    <row r="34" spans="1:22" hidden="1" x14ac:dyDescent="0.25">
      <c r="A34" s="186"/>
      <c r="B34" s="187"/>
      <c r="C34" s="181"/>
      <c r="D34" s="24"/>
      <c r="E34" s="24"/>
      <c r="F34" s="96"/>
      <c r="G34" s="192"/>
      <c r="H34" s="181"/>
      <c r="I34" s="181"/>
      <c r="J34" s="181"/>
      <c r="K34" s="181"/>
      <c r="L34" s="34"/>
      <c r="M34" s="34"/>
      <c r="N34" s="34"/>
      <c r="O34" s="34"/>
      <c r="P34" s="34"/>
      <c r="Q34" s="34"/>
      <c r="R34" s="34"/>
      <c r="S34" s="34"/>
      <c r="T34" s="34"/>
      <c r="U34" s="42" t="s">
        <v>70</v>
      </c>
      <c r="V34" s="34"/>
    </row>
    <row r="35" spans="1:22" hidden="1" x14ac:dyDescent="0.25">
      <c r="A35" s="13"/>
      <c r="B35" s="14"/>
      <c r="C35" s="14"/>
      <c r="D35" s="14"/>
      <c r="E35" s="15"/>
      <c r="F35" s="96"/>
      <c r="G35" s="16"/>
      <c r="H35" s="17"/>
      <c r="I35" s="18"/>
      <c r="J35" s="19"/>
      <c r="K35" s="14"/>
      <c r="L35" s="34"/>
      <c r="M35" s="34"/>
      <c r="N35" s="34"/>
      <c r="O35" s="34"/>
      <c r="P35" s="34"/>
      <c r="Q35" s="34"/>
      <c r="R35" s="34"/>
      <c r="S35" s="34"/>
      <c r="T35" s="34"/>
      <c r="U35" s="42" t="s">
        <v>71</v>
      </c>
      <c r="V35" s="34"/>
    </row>
    <row r="36" spans="1:22" x14ac:dyDescent="0.25">
      <c r="A36" s="13"/>
      <c r="B36" s="15"/>
      <c r="C36" s="15"/>
      <c r="D36" s="15"/>
      <c r="E36" s="15"/>
      <c r="F36" s="15"/>
      <c r="G36" s="16"/>
      <c r="H36" s="13"/>
      <c r="I36" s="19"/>
      <c r="J36" s="19"/>
      <c r="K36" s="14"/>
      <c r="L36" s="34"/>
      <c r="M36" s="34"/>
      <c r="N36" s="34"/>
      <c r="O36" s="34"/>
      <c r="P36" s="34"/>
      <c r="Q36" s="34"/>
      <c r="R36" s="34"/>
      <c r="S36" s="34"/>
      <c r="T36" s="34"/>
      <c r="U36" s="42" t="s">
        <v>235</v>
      </c>
      <c r="V36" s="34"/>
    </row>
    <row r="37" spans="1:22" x14ac:dyDescent="0.25">
      <c r="A37" s="13"/>
      <c r="B37" s="14"/>
      <c r="C37" s="15"/>
      <c r="D37" s="15"/>
      <c r="E37" s="15"/>
      <c r="F37" s="14"/>
      <c r="G37" s="16"/>
      <c r="H37" s="20"/>
      <c r="I37" s="19"/>
      <c r="J37" s="19"/>
      <c r="K37" s="15"/>
      <c r="L37" s="34"/>
      <c r="M37" s="34"/>
      <c r="N37" s="34"/>
      <c r="O37" s="34"/>
      <c r="P37" s="34"/>
      <c r="Q37" s="34"/>
      <c r="R37" s="34"/>
      <c r="S37" s="34"/>
      <c r="T37" s="34"/>
      <c r="U37" s="42" t="s">
        <v>72</v>
      </c>
      <c r="V37" s="34"/>
    </row>
    <row r="38" spans="1:22" x14ac:dyDescent="0.25">
      <c r="A38" s="13"/>
      <c r="B38" s="15"/>
      <c r="C38" s="15"/>
      <c r="D38" s="15"/>
      <c r="E38" s="15"/>
      <c r="F38" s="14"/>
      <c r="G38" s="16"/>
      <c r="H38" s="13"/>
      <c r="I38" s="19"/>
      <c r="J38" s="19"/>
      <c r="K38" s="15"/>
      <c r="L38" s="34"/>
      <c r="M38" s="34"/>
      <c r="N38" s="34"/>
      <c r="O38" s="34"/>
      <c r="P38" s="34"/>
      <c r="Q38" s="34"/>
      <c r="R38" s="34"/>
      <c r="S38" s="34"/>
      <c r="T38" s="34"/>
      <c r="U38" s="42" t="s">
        <v>73</v>
      </c>
      <c r="V38" s="34"/>
    </row>
    <row r="39" spans="1:22" x14ac:dyDescent="0.25">
      <c r="A39" s="13"/>
      <c r="B39" s="15"/>
      <c r="C39" s="15"/>
      <c r="D39" s="15"/>
      <c r="E39" s="15"/>
      <c r="F39" s="15"/>
      <c r="G39" s="16"/>
      <c r="H39" s="13"/>
      <c r="I39" s="19"/>
      <c r="J39" s="19"/>
      <c r="K39" s="15"/>
      <c r="L39" s="34"/>
      <c r="M39" s="34"/>
      <c r="N39" s="34"/>
      <c r="O39" s="34"/>
      <c r="P39" s="34"/>
      <c r="Q39" s="34"/>
      <c r="R39" s="34"/>
      <c r="S39" s="34"/>
      <c r="T39" s="34"/>
      <c r="U39" s="42" t="s">
        <v>74</v>
      </c>
      <c r="V39" s="34"/>
    </row>
    <row r="40" spans="1:22" x14ac:dyDescent="0.25">
      <c r="A40" s="13"/>
      <c r="B40" s="15"/>
      <c r="C40" s="15"/>
      <c r="D40" s="15"/>
      <c r="E40" s="15"/>
      <c r="F40" s="15"/>
      <c r="G40" s="16"/>
      <c r="H40" s="13"/>
      <c r="I40" s="19"/>
      <c r="J40" s="19"/>
      <c r="K40" s="15"/>
      <c r="L40" s="34"/>
      <c r="M40" s="34"/>
      <c r="N40" s="34"/>
      <c r="O40" s="34"/>
      <c r="P40" s="34"/>
      <c r="Q40" s="34"/>
      <c r="R40" s="34"/>
      <c r="S40" s="34"/>
      <c r="T40" s="34"/>
      <c r="U40" s="42" t="s">
        <v>75</v>
      </c>
      <c r="V40" s="34"/>
    </row>
    <row r="41" spans="1:22" x14ac:dyDescent="0.25">
      <c r="A41" s="13"/>
      <c r="B41" s="15"/>
      <c r="C41" s="15"/>
      <c r="D41" s="15"/>
      <c r="E41" s="15"/>
      <c r="F41" s="15"/>
      <c r="G41" s="16"/>
      <c r="H41" s="13"/>
      <c r="I41" s="19"/>
      <c r="J41" s="19"/>
      <c r="K41" s="15"/>
      <c r="L41" s="34"/>
      <c r="M41" s="34"/>
      <c r="N41" s="34"/>
      <c r="O41" s="34"/>
      <c r="P41" s="34"/>
      <c r="Q41" s="34"/>
      <c r="R41" s="34"/>
      <c r="S41" s="34"/>
      <c r="T41" s="34"/>
      <c r="U41" s="42" t="s">
        <v>76</v>
      </c>
      <c r="V41" s="34"/>
    </row>
    <row r="42" spans="1:22" x14ac:dyDescent="0.25">
      <c r="A42" s="13"/>
      <c r="B42" s="15"/>
      <c r="C42" s="15"/>
      <c r="D42" s="15"/>
      <c r="E42" s="15"/>
      <c r="F42" s="15"/>
      <c r="G42" s="16"/>
      <c r="H42" s="13"/>
      <c r="I42" s="19"/>
      <c r="J42" s="19"/>
      <c r="K42" s="15"/>
      <c r="L42" s="34"/>
      <c r="M42" s="34"/>
      <c r="N42" s="34"/>
      <c r="O42" s="34"/>
      <c r="P42" s="34"/>
      <c r="Q42" s="34"/>
      <c r="R42" s="34"/>
      <c r="S42" s="34"/>
      <c r="T42" s="34"/>
      <c r="U42" s="42" t="s">
        <v>77</v>
      </c>
      <c r="V42" s="34"/>
    </row>
    <row r="43" spans="1:22" x14ac:dyDescent="0.25">
      <c r="A43" s="13"/>
      <c r="B43" s="15"/>
      <c r="C43" s="15"/>
      <c r="D43" s="15"/>
      <c r="E43" s="15"/>
      <c r="F43" s="15"/>
      <c r="G43" s="16"/>
      <c r="H43" s="13"/>
      <c r="I43" s="19"/>
      <c r="J43" s="19"/>
      <c r="K43" s="15"/>
      <c r="L43" s="34"/>
      <c r="M43" s="34"/>
      <c r="N43" s="34"/>
      <c r="O43" s="34"/>
      <c r="P43" s="34"/>
      <c r="Q43" s="34"/>
      <c r="R43" s="34"/>
      <c r="S43" s="34"/>
      <c r="T43" s="34"/>
      <c r="U43" s="42" t="s">
        <v>78</v>
      </c>
      <c r="V43" s="34"/>
    </row>
    <row r="44" spans="1:22" x14ac:dyDescent="0.25">
      <c r="A44" s="13"/>
      <c r="B44" s="15"/>
      <c r="C44" s="15"/>
      <c r="D44" s="15"/>
      <c r="E44" s="15"/>
      <c r="F44" s="15"/>
      <c r="G44" s="16"/>
      <c r="H44" s="13"/>
      <c r="I44" s="19"/>
      <c r="J44" s="19"/>
      <c r="K44" s="15"/>
      <c r="L44" s="34"/>
      <c r="M44" s="34"/>
      <c r="N44" s="34"/>
      <c r="O44" s="34"/>
      <c r="P44" s="34"/>
      <c r="Q44" s="34"/>
      <c r="R44" s="34"/>
      <c r="S44" s="34"/>
      <c r="T44" s="34"/>
      <c r="U44" s="42" t="s">
        <v>79</v>
      </c>
      <c r="V44" s="34"/>
    </row>
    <row r="45" spans="1:22" x14ac:dyDescent="0.25">
      <c r="A45" s="13"/>
      <c r="B45" s="15"/>
      <c r="C45" s="15"/>
      <c r="D45" s="15"/>
      <c r="E45" s="15"/>
      <c r="F45" s="15"/>
      <c r="G45" s="16"/>
      <c r="H45" s="13"/>
      <c r="I45" s="19"/>
      <c r="J45" s="19"/>
      <c r="K45" s="15"/>
      <c r="L45" s="34"/>
      <c r="M45" s="34"/>
      <c r="N45" s="34"/>
      <c r="O45" s="34"/>
      <c r="P45" s="34"/>
      <c r="Q45" s="34"/>
      <c r="R45" s="34"/>
      <c r="S45" s="34"/>
      <c r="T45" s="34"/>
      <c r="U45" s="42" t="s">
        <v>80</v>
      </c>
      <c r="V45" s="34"/>
    </row>
    <row r="46" spans="1:22" x14ac:dyDescent="0.25">
      <c r="A46" s="13"/>
      <c r="B46" s="15"/>
      <c r="C46" s="15"/>
      <c r="D46" s="15"/>
      <c r="E46" s="15"/>
      <c r="F46" s="15"/>
      <c r="G46" s="16"/>
      <c r="H46" s="13"/>
      <c r="I46" s="19"/>
      <c r="J46" s="19"/>
      <c r="K46" s="15"/>
      <c r="L46" s="34"/>
      <c r="M46" s="34"/>
      <c r="N46" s="34"/>
      <c r="O46" s="34"/>
      <c r="P46" s="34"/>
      <c r="Q46" s="34"/>
      <c r="R46" s="34"/>
      <c r="S46" s="34"/>
      <c r="T46" s="34"/>
      <c r="U46" s="42" t="s">
        <v>81</v>
      </c>
      <c r="V46" s="34"/>
    </row>
    <row r="47" spans="1:22" x14ac:dyDescent="0.25">
      <c r="A47" s="13"/>
      <c r="B47" s="15"/>
      <c r="C47" s="15"/>
      <c r="D47" s="15"/>
      <c r="E47" s="15"/>
      <c r="F47" s="15"/>
      <c r="G47" s="16"/>
      <c r="H47" s="13"/>
      <c r="I47" s="19"/>
      <c r="J47" s="19"/>
      <c r="K47" s="15"/>
      <c r="L47" s="34"/>
      <c r="M47" s="34"/>
      <c r="N47" s="34"/>
      <c r="O47" s="34"/>
      <c r="P47" s="34"/>
      <c r="Q47" s="34"/>
      <c r="R47" s="34"/>
      <c r="S47" s="34"/>
      <c r="T47" s="34"/>
      <c r="U47" s="42" t="s">
        <v>82</v>
      </c>
      <c r="V47" s="34"/>
    </row>
    <row r="48" spans="1:22" x14ac:dyDescent="0.25">
      <c r="A48" s="13"/>
      <c r="B48" s="15"/>
      <c r="C48" s="15"/>
      <c r="D48" s="15"/>
      <c r="E48" s="15"/>
      <c r="F48" s="15"/>
      <c r="G48" s="16"/>
      <c r="H48" s="13"/>
      <c r="I48" s="19"/>
      <c r="J48" s="19"/>
      <c r="K48" s="15"/>
      <c r="L48" s="34"/>
      <c r="M48" s="34"/>
      <c r="N48" s="34"/>
      <c r="O48" s="34"/>
      <c r="P48" s="34"/>
      <c r="Q48" s="34"/>
      <c r="R48" s="34"/>
      <c r="S48" s="34"/>
      <c r="T48" s="34"/>
      <c r="U48" s="42" t="s">
        <v>83</v>
      </c>
      <c r="V48" s="34"/>
    </row>
    <row r="49" spans="1:22" x14ac:dyDescent="0.25">
      <c r="A49" s="13"/>
      <c r="B49" s="15"/>
      <c r="C49" s="15"/>
      <c r="D49" s="15"/>
      <c r="E49" s="15"/>
      <c r="F49" s="15"/>
      <c r="G49" s="16"/>
      <c r="H49" s="13"/>
      <c r="I49" s="19"/>
      <c r="J49" s="19"/>
      <c r="K49" s="15"/>
      <c r="L49" s="34"/>
      <c r="M49" s="34"/>
      <c r="N49" s="34"/>
      <c r="O49" s="34"/>
      <c r="P49" s="34"/>
      <c r="Q49" s="34"/>
      <c r="R49" s="34"/>
      <c r="S49" s="34"/>
      <c r="T49" s="34"/>
      <c r="U49" s="42" t="s">
        <v>84</v>
      </c>
      <c r="V49" s="34"/>
    </row>
    <row r="50" spans="1:22" x14ac:dyDescent="0.25">
      <c r="A50" s="13"/>
      <c r="B50" s="15"/>
      <c r="C50" s="15"/>
      <c r="D50" s="15"/>
      <c r="E50" s="15"/>
      <c r="F50" s="15"/>
      <c r="G50" s="16"/>
      <c r="H50" s="13"/>
      <c r="I50" s="19"/>
      <c r="J50" s="19"/>
      <c r="K50" s="15"/>
      <c r="L50" s="34"/>
      <c r="M50" s="34"/>
      <c r="N50" s="34"/>
      <c r="O50" s="34"/>
      <c r="P50" s="34"/>
      <c r="Q50" s="34"/>
      <c r="R50" s="34"/>
      <c r="S50" s="34"/>
      <c r="T50" s="34"/>
      <c r="U50" s="42" t="s">
        <v>85</v>
      </c>
      <c r="V50" s="34"/>
    </row>
    <row r="51" spans="1:22" x14ac:dyDescent="0.25">
      <c r="A51" s="13"/>
      <c r="B51" s="15"/>
      <c r="C51" s="15"/>
      <c r="D51" s="15"/>
      <c r="E51" s="15"/>
      <c r="F51" s="15"/>
      <c r="G51" s="16"/>
      <c r="H51" s="13"/>
      <c r="I51" s="19"/>
      <c r="J51" s="19"/>
      <c r="K51" s="15"/>
      <c r="L51" s="34"/>
      <c r="M51" s="34"/>
      <c r="N51" s="34"/>
      <c r="O51" s="34"/>
      <c r="P51" s="34"/>
      <c r="Q51" s="34"/>
      <c r="R51" s="34"/>
      <c r="S51" s="34"/>
      <c r="T51" s="34"/>
      <c r="U51" s="42" t="s">
        <v>86</v>
      </c>
      <c r="V51" s="34"/>
    </row>
    <row r="52" spans="1:22" x14ac:dyDescent="0.25">
      <c r="A52" s="13"/>
      <c r="B52" s="15"/>
      <c r="C52" s="15"/>
      <c r="D52" s="15"/>
      <c r="E52" s="15"/>
      <c r="F52" s="15"/>
      <c r="G52" s="16"/>
      <c r="H52" s="13"/>
      <c r="I52" s="19"/>
      <c r="J52" s="19"/>
      <c r="K52" s="15"/>
      <c r="L52" s="34"/>
      <c r="M52" s="34"/>
      <c r="N52" s="34"/>
      <c r="O52" s="34"/>
      <c r="P52" s="34"/>
      <c r="Q52" s="34"/>
      <c r="R52" s="34"/>
      <c r="S52" s="34"/>
      <c r="T52" s="34"/>
      <c r="U52" s="42" t="s">
        <v>87</v>
      </c>
      <c r="V52" s="34"/>
    </row>
    <row r="53" spans="1:22" x14ac:dyDescent="0.25">
      <c r="A53" s="13"/>
      <c r="B53" s="15"/>
      <c r="C53" s="15"/>
      <c r="D53" s="15"/>
      <c r="E53" s="15"/>
      <c r="F53" s="15"/>
      <c r="G53" s="16"/>
      <c r="H53" s="13"/>
      <c r="I53" s="19"/>
      <c r="J53" s="19"/>
      <c r="K53" s="15"/>
      <c r="L53" s="34"/>
      <c r="M53" s="34"/>
      <c r="N53" s="34"/>
      <c r="O53" s="34"/>
      <c r="P53" s="34"/>
      <c r="Q53" s="34"/>
      <c r="R53" s="34"/>
      <c r="S53" s="34"/>
      <c r="T53" s="34"/>
      <c r="U53" s="42" t="s">
        <v>88</v>
      </c>
      <c r="V53" s="34"/>
    </row>
    <row r="54" spans="1:22" x14ac:dyDescent="0.25">
      <c r="A54" s="13"/>
      <c r="B54" s="15"/>
      <c r="C54" s="15"/>
      <c r="D54" s="15"/>
      <c r="E54" s="15"/>
      <c r="F54" s="15"/>
      <c r="G54" s="16"/>
      <c r="H54" s="13"/>
      <c r="I54" s="19"/>
      <c r="J54" s="19"/>
      <c r="K54" s="15"/>
      <c r="L54" s="34"/>
      <c r="M54" s="34"/>
      <c r="N54" s="34"/>
      <c r="O54" s="34"/>
      <c r="P54" s="34"/>
      <c r="Q54" s="34"/>
      <c r="R54" s="34"/>
      <c r="S54" s="34"/>
      <c r="T54" s="34"/>
      <c r="U54" s="42" t="s">
        <v>89</v>
      </c>
      <c r="V54" s="34"/>
    </row>
    <row r="55" spans="1:22" x14ac:dyDescent="0.25">
      <c r="A55" s="13"/>
      <c r="B55" s="15"/>
      <c r="C55" s="15"/>
      <c r="D55" s="15"/>
      <c r="E55" s="15"/>
      <c r="F55" s="15"/>
      <c r="G55" s="16"/>
      <c r="H55" s="13"/>
      <c r="I55" s="19"/>
      <c r="J55" s="19"/>
      <c r="K55" s="15"/>
      <c r="L55" s="34"/>
      <c r="M55" s="34"/>
      <c r="N55" s="34"/>
      <c r="O55" s="34"/>
      <c r="P55" s="34"/>
      <c r="Q55" s="34"/>
      <c r="R55" s="34"/>
      <c r="S55" s="34"/>
      <c r="T55" s="34"/>
      <c r="U55" s="42" t="s">
        <v>90</v>
      </c>
      <c r="V55" s="34"/>
    </row>
    <row r="56" spans="1:22" x14ac:dyDescent="0.25">
      <c r="A56" s="13"/>
      <c r="B56" s="15"/>
      <c r="C56" s="15"/>
      <c r="D56" s="15"/>
      <c r="E56" s="15"/>
      <c r="F56" s="15"/>
      <c r="G56" s="16"/>
      <c r="H56" s="13"/>
      <c r="I56" s="19"/>
      <c r="J56" s="19"/>
      <c r="K56" s="15"/>
      <c r="L56" s="34"/>
      <c r="M56" s="34"/>
      <c r="N56" s="34"/>
      <c r="O56" s="34"/>
      <c r="P56" s="34"/>
      <c r="Q56" s="34"/>
      <c r="R56" s="34"/>
      <c r="S56" s="34"/>
      <c r="T56" s="34"/>
      <c r="U56" s="42" t="s">
        <v>91</v>
      </c>
      <c r="V56" s="34"/>
    </row>
    <row r="57" spans="1:22" x14ac:dyDescent="0.25">
      <c r="A57" s="13"/>
      <c r="B57" s="15"/>
      <c r="C57" s="15"/>
      <c r="D57" s="15"/>
      <c r="E57" s="15"/>
      <c r="F57" s="15"/>
      <c r="G57" s="16"/>
      <c r="H57" s="13"/>
      <c r="I57" s="19"/>
      <c r="J57" s="19"/>
      <c r="K57" s="15"/>
      <c r="L57" s="34"/>
      <c r="M57" s="34"/>
      <c r="N57" s="34"/>
      <c r="O57" s="34"/>
      <c r="P57" s="34"/>
      <c r="Q57" s="34"/>
      <c r="R57" s="34"/>
      <c r="S57" s="34"/>
      <c r="T57" s="34"/>
      <c r="U57" s="42" t="s">
        <v>92</v>
      </c>
      <c r="V57" s="34"/>
    </row>
    <row r="58" spans="1:22" x14ac:dyDescent="0.25">
      <c r="A58" s="13"/>
      <c r="B58" s="15"/>
      <c r="C58" s="15"/>
      <c r="D58" s="15"/>
      <c r="E58" s="15"/>
      <c r="F58" s="15"/>
      <c r="G58" s="16"/>
      <c r="H58" s="13"/>
      <c r="I58" s="19"/>
      <c r="J58" s="19"/>
      <c r="K58" s="15"/>
      <c r="L58" s="34"/>
      <c r="M58" s="34"/>
      <c r="N58" s="34"/>
      <c r="O58" s="34"/>
      <c r="P58" s="34"/>
      <c r="Q58" s="34"/>
      <c r="R58" s="34"/>
      <c r="S58" s="34"/>
      <c r="T58" s="34"/>
      <c r="U58" s="42" t="s">
        <v>93</v>
      </c>
      <c r="V58" s="34"/>
    </row>
    <row r="59" spans="1:22" x14ac:dyDescent="0.25">
      <c r="A59" s="13"/>
      <c r="B59" s="15"/>
      <c r="C59" s="15"/>
      <c r="D59" s="15"/>
      <c r="E59" s="15"/>
      <c r="F59" s="15"/>
      <c r="G59" s="16"/>
      <c r="H59" s="13"/>
      <c r="I59" s="19"/>
      <c r="J59" s="19"/>
      <c r="K59" s="15"/>
      <c r="L59" s="34"/>
      <c r="M59" s="34"/>
      <c r="N59" s="34"/>
      <c r="O59" s="34"/>
      <c r="P59" s="34"/>
      <c r="Q59" s="34"/>
      <c r="R59" s="34"/>
      <c r="S59" s="34"/>
      <c r="T59" s="34"/>
      <c r="U59" s="42" t="s">
        <v>94</v>
      </c>
      <c r="V59" s="34"/>
    </row>
    <row r="60" spans="1:22" x14ac:dyDescent="0.25">
      <c r="A60" s="13"/>
      <c r="B60" s="15"/>
      <c r="C60" s="15"/>
      <c r="D60" s="15"/>
      <c r="E60" s="15"/>
      <c r="F60" s="15"/>
      <c r="G60" s="16"/>
      <c r="H60" s="13"/>
      <c r="I60" s="19"/>
      <c r="J60" s="19"/>
      <c r="K60" s="15"/>
      <c r="L60" s="34"/>
      <c r="M60" s="34"/>
      <c r="N60" s="34"/>
      <c r="O60" s="34"/>
      <c r="P60" s="34"/>
      <c r="Q60" s="34"/>
      <c r="R60" s="34"/>
      <c r="S60" s="34"/>
      <c r="T60" s="34"/>
      <c r="U60" s="42" t="s">
        <v>95</v>
      </c>
      <c r="V60" s="34"/>
    </row>
    <row r="61" spans="1:22" x14ac:dyDescent="0.25">
      <c r="A61" s="13"/>
      <c r="B61" s="15"/>
      <c r="C61" s="15"/>
      <c r="D61" s="15"/>
      <c r="E61" s="15"/>
      <c r="F61" s="15"/>
      <c r="G61" s="16"/>
      <c r="H61" s="13"/>
      <c r="I61" s="19"/>
      <c r="J61" s="19"/>
      <c r="K61" s="15"/>
      <c r="L61" s="34"/>
      <c r="M61" s="34"/>
      <c r="N61" s="34"/>
      <c r="O61" s="34"/>
      <c r="P61" s="34"/>
      <c r="Q61" s="34"/>
      <c r="R61" s="34"/>
      <c r="S61" s="34"/>
      <c r="T61" s="34"/>
      <c r="U61" s="42" t="s">
        <v>96</v>
      </c>
      <c r="V61" s="34"/>
    </row>
    <row r="62" spans="1:22" x14ac:dyDescent="0.25">
      <c r="A62" s="13"/>
      <c r="B62" s="15"/>
      <c r="C62" s="15"/>
      <c r="D62" s="15"/>
      <c r="E62" s="15"/>
      <c r="F62" s="15"/>
      <c r="G62" s="16"/>
      <c r="H62" s="13"/>
      <c r="I62" s="19"/>
      <c r="J62" s="19"/>
      <c r="K62" s="15"/>
      <c r="L62" s="34"/>
      <c r="M62" s="34"/>
      <c r="N62" s="34"/>
      <c r="O62" s="34"/>
      <c r="P62" s="34"/>
      <c r="Q62" s="34"/>
      <c r="R62" s="34"/>
      <c r="S62" s="34"/>
      <c r="T62" s="34"/>
      <c r="U62" s="42" t="s">
        <v>97</v>
      </c>
      <c r="V62" s="34"/>
    </row>
    <row r="63" spans="1:22" x14ac:dyDescent="0.25">
      <c r="A63" s="13"/>
      <c r="B63" s="15"/>
      <c r="C63" s="15"/>
      <c r="D63" s="15"/>
      <c r="E63" s="15"/>
      <c r="F63" s="15"/>
      <c r="G63" s="16"/>
      <c r="H63" s="13"/>
      <c r="I63" s="19"/>
      <c r="J63" s="19"/>
      <c r="K63" s="15"/>
      <c r="L63" s="34"/>
      <c r="M63" s="34"/>
      <c r="N63" s="34"/>
      <c r="O63" s="34"/>
      <c r="P63" s="34"/>
      <c r="Q63" s="34"/>
      <c r="R63" s="34"/>
      <c r="S63" s="34"/>
      <c r="T63" s="34"/>
      <c r="U63" s="42" t="s">
        <v>236</v>
      </c>
      <c r="V63" s="34"/>
    </row>
    <row r="64" spans="1:22" x14ac:dyDescent="0.25">
      <c r="A64" s="13"/>
      <c r="B64" s="15"/>
      <c r="C64" s="15"/>
      <c r="D64" s="15"/>
      <c r="E64" s="15"/>
      <c r="F64" s="15"/>
      <c r="G64" s="16"/>
      <c r="H64" s="13"/>
      <c r="I64" s="19"/>
      <c r="J64" s="19"/>
      <c r="K64" s="15"/>
      <c r="L64" s="34"/>
      <c r="M64" s="34"/>
      <c r="N64" s="34"/>
      <c r="O64" s="34"/>
      <c r="P64" s="34"/>
      <c r="Q64" s="34"/>
      <c r="R64" s="34"/>
      <c r="S64" s="34"/>
      <c r="T64" s="34"/>
      <c r="U64" s="42" t="s">
        <v>98</v>
      </c>
      <c r="V64" s="34"/>
    </row>
    <row r="65" spans="1:22" x14ac:dyDescent="0.25">
      <c r="A65" s="13"/>
      <c r="B65" s="15"/>
      <c r="C65" s="15"/>
      <c r="D65" s="15"/>
      <c r="E65" s="15"/>
      <c r="F65" s="15"/>
      <c r="G65" s="16"/>
      <c r="H65" s="13"/>
      <c r="I65" s="19"/>
      <c r="J65" s="19"/>
      <c r="K65" s="15"/>
      <c r="L65" s="34"/>
      <c r="M65" s="34"/>
      <c r="N65" s="34"/>
      <c r="O65" s="34"/>
      <c r="P65" s="34"/>
      <c r="Q65" s="34"/>
      <c r="R65" s="34"/>
      <c r="S65" s="34"/>
      <c r="T65" s="34"/>
      <c r="U65" s="42" t="s">
        <v>99</v>
      </c>
      <c r="V65" s="34"/>
    </row>
    <row r="66" spans="1:22" x14ac:dyDescent="0.25">
      <c r="A66" s="13"/>
      <c r="B66" s="15"/>
      <c r="C66" s="15"/>
      <c r="D66" s="15"/>
      <c r="E66" s="15"/>
      <c r="F66" s="15"/>
      <c r="G66" s="16"/>
      <c r="H66" s="13"/>
      <c r="I66" s="19"/>
      <c r="J66" s="19"/>
      <c r="K66" s="15"/>
      <c r="L66" s="34"/>
      <c r="M66" s="34"/>
      <c r="N66" s="34"/>
      <c r="O66" s="34"/>
      <c r="P66" s="34"/>
      <c r="Q66" s="34"/>
      <c r="R66" s="34"/>
      <c r="S66" s="34"/>
      <c r="T66" s="34"/>
      <c r="U66" s="42" t="s">
        <v>100</v>
      </c>
      <c r="V66" s="34"/>
    </row>
    <row r="67" spans="1:22" x14ac:dyDescent="0.25">
      <c r="A67" s="13"/>
      <c r="B67" s="15"/>
      <c r="C67" s="15"/>
      <c r="D67" s="15"/>
      <c r="E67" s="15"/>
      <c r="F67" s="15"/>
      <c r="G67" s="16"/>
      <c r="H67" s="13"/>
      <c r="I67" s="19"/>
      <c r="J67" s="19"/>
      <c r="K67" s="15"/>
      <c r="L67" s="34"/>
      <c r="M67" s="34"/>
      <c r="N67" s="34"/>
      <c r="O67" s="34"/>
      <c r="P67" s="34"/>
      <c r="Q67" s="34"/>
      <c r="R67" s="34"/>
      <c r="S67" s="34"/>
      <c r="T67" s="34"/>
      <c r="U67" s="42" t="s">
        <v>101</v>
      </c>
      <c r="V67" s="34"/>
    </row>
    <row r="68" spans="1:22" x14ac:dyDescent="0.25">
      <c r="A68" s="13"/>
      <c r="B68" s="15"/>
      <c r="C68" s="15"/>
      <c r="D68" s="15"/>
      <c r="E68" s="15"/>
      <c r="F68" s="15"/>
      <c r="G68" s="16"/>
      <c r="H68" s="13"/>
      <c r="I68" s="19"/>
      <c r="J68" s="19"/>
      <c r="K68" s="15"/>
      <c r="L68" s="34"/>
      <c r="M68" s="34"/>
      <c r="N68" s="34"/>
      <c r="O68" s="34"/>
      <c r="P68" s="34"/>
      <c r="Q68" s="34"/>
      <c r="R68" s="34"/>
      <c r="S68" s="34"/>
      <c r="T68" s="34"/>
      <c r="U68" s="42" t="s">
        <v>102</v>
      </c>
      <c r="V68" s="34"/>
    </row>
    <row r="69" spans="1:22" x14ac:dyDescent="0.25">
      <c r="A69" s="13"/>
      <c r="B69" s="15"/>
      <c r="C69" s="15"/>
      <c r="D69" s="15"/>
      <c r="E69" s="15"/>
      <c r="F69" s="15"/>
      <c r="G69" s="16"/>
      <c r="H69" s="13"/>
      <c r="I69" s="19"/>
      <c r="J69" s="19"/>
      <c r="K69" s="15"/>
      <c r="L69" s="34"/>
      <c r="M69" s="34"/>
      <c r="N69" s="34"/>
      <c r="O69" s="34"/>
      <c r="P69" s="34"/>
      <c r="Q69" s="34"/>
      <c r="R69" s="34"/>
      <c r="S69" s="34"/>
      <c r="T69" s="34"/>
      <c r="U69" s="42" t="s">
        <v>103</v>
      </c>
      <c r="V69" s="34"/>
    </row>
    <row r="70" spans="1:22" x14ac:dyDescent="0.25">
      <c r="A70" s="13"/>
      <c r="B70" s="15"/>
      <c r="C70" s="15"/>
      <c r="D70" s="15"/>
      <c r="E70" s="15"/>
      <c r="F70" s="15"/>
      <c r="G70" s="16"/>
      <c r="H70" s="13"/>
      <c r="I70" s="19"/>
      <c r="J70" s="19"/>
      <c r="K70" s="15"/>
      <c r="L70" s="34"/>
      <c r="M70" s="34"/>
      <c r="N70" s="34"/>
      <c r="O70" s="34"/>
      <c r="P70" s="34"/>
      <c r="Q70" s="34"/>
      <c r="R70" s="34"/>
      <c r="S70" s="34"/>
      <c r="T70" s="34"/>
      <c r="U70" s="42" t="s">
        <v>104</v>
      </c>
      <c r="V70" s="34"/>
    </row>
    <row r="71" spans="1:22" x14ac:dyDescent="0.25">
      <c r="A71" s="13"/>
      <c r="B71" s="15"/>
      <c r="C71" s="15"/>
      <c r="D71" s="15"/>
      <c r="E71" s="15"/>
      <c r="F71" s="15"/>
      <c r="G71" s="16"/>
      <c r="H71" s="13"/>
      <c r="I71" s="19"/>
      <c r="J71" s="19"/>
      <c r="K71" s="15"/>
      <c r="L71" s="34"/>
      <c r="M71" s="34"/>
      <c r="N71" s="34"/>
      <c r="O71" s="34"/>
      <c r="P71" s="34"/>
      <c r="Q71" s="34"/>
      <c r="R71" s="34"/>
      <c r="S71" s="34"/>
      <c r="T71" s="34"/>
      <c r="U71" s="42" t="s">
        <v>105</v>
      </c>
      <c r="V71" s="34"/>
    </row>
    <row r="72" spans="1:22" x14ac:dyDescent="0.25">
      <c r="A72" s="13"/>
      <c r="B72" s="15"/>
      <c r="C72" s="15"/>
      <c r="D72" s="15"/>
      <c r="E72" s="15"/>
      <c r="F72" s="15"/>
      <c r="G72" s="16"/>
      <c r="H72" s="13"/>
      <c r="I72" s="19"/>
      <c r="J72" s="19"/>
      <c r="K72" s="15"/>
      <c r="L72" s="34"/>
      <c r="M72" s="34"/>
      <c r="N72" s="34"/>
      <c r="O72" s="34"/>
      <c r="P72" s="34"/>
      <c r="Q72" s="34"/>
      <c r="R72" s="34"/>
      <c r="S72" s="34"/>
      <c r="T72" s="34"/>
      <c r="U72" s="42" t="s">
        <v>106</v>
      </c>
      <c r="V72" s="34"/>
    </row>
    <row r="73" spans="1:22" x14ac:dyDescent="0.25">
      <c r="A73" s="13"/>
      <c r="B73" s="15"/>
      <c r="C73" s="15"/>
      <c r="D73" s="15"/>
      <c r="E73" s="15"/>
      <c r="F73" s="15"/>
      <c r="G73" s="16"/>
      <c r="H73" s="13"/>
      <c r="I73" s="19"/>
      <c r="J73" s="19"/>
      <c r="K73" s="15"/>
      <c r="L73" s="34"/>
      <c r="M73" s="34"/>
      <c r="N73" s="34"/>
      <c r="O73" s="34"/>
      <c r="P73" s="34"/>
      <c r="Q73" s="34"/>
      <c r="R73" s="34"/>
      <c r="S73" s="34"/>
      <c r="T73" s="34"/>
      <c r="U73" s="42" t="s">
        <v>107</v>
      </c>
      <c r="V73" s="34"/>
    </row>
    <row r="74" spans="1:22" x14ac:dyDescent="0.25">
      <c r="A74" s="13"/>
      <c r="B74" s="15"/>
      <c r="C74" s="15"/>
      <c r="D74" s="15"/>
      <c r="E74" s="15"/>
      <c r="F74" s="15"/>
      <c r="G74" s="16"/>
      <c r="H74" s="13"/>
      <c r="I74" s="19"/>
      <c r="J74" s="19"/>
      <c r="K74" s="15"/>
      <c r="L74" s="34"/>
      <c r="M74" s="34"/>
      <c r="N74" s="34"/>
      <c r="O74" s="34"/>
      <c r="P74" s="34"/>
      <c r="Q74" s="34"/>
      <c r="R74" s="34"/>
      <c r="S74" s="34"/>
      <c r="T74" s="34"/>
      <c r="U74" s="42" t="s">
        <v>108</v>
      </c>
      <c r="V74" s="34"/>
    </row>
    <row r="75" spans="1:22" x14ac:dyDescent="0.25">
      <c r="A75" s="13"/>
      <c r="B75" s="15"/>
      <c r="C75" s="15"/>
      <c r="D75" s="15"/>
      <c r="E75" s="15"/>
      <c r="F75" s="15"/>
      <c r="G75" s="16"/>
      <c r="H75" s="13"/>
      <c r="I75" s="19"/>
      <c r="J75" s="19"/>
      <c r="K75" s="15"/>
      <c r="L75" s="34"/>
      <c r="M75" s="34"/>
      <c r="N75" s="34"/>
      <c r="O75" s="34"/>
      <c r="P75" s="34"/>
      <c r="Q75" s="34"/>
      <c r="R75" s="34"/>
      <c r="S75" s="34"/>
      <c r="T75" s="34"/>
      <c r="U75" s="42" t="s">
        <v>109</v>
      </c>
      <c r="V75" s="34"/>
    </row>
    <row r="76" spans="1:22" x14ac:dyDescent="0.25">
      <c r="A76" s="13"/>
      <c r="B76" s="15"/>
      <c r="C76" s="15"/>
      <c r="D76" s="15"/>
      <c r="E76" s="15"/>
      <c r="F76" s="15"/>
      <c r="G76" s="16"/>
      <c r="H76" s="13"/>
      <c r="I76" s="19"/>
      <c r="J76" s="19"/>
      <c r="K76" s="15"/>
      <c r="L76" s="34"/>
      <c r="M76" s="34"/>
      <c r="N76" s="34"/>
      <c r="O76" s="34"/>
      <c r="P76" s="34"/>
      <c r="Q76" s="34"/>
      <c r="R76" s="34"/>
      <c r="S76" s="34"/>
      <c r="T76" s="34"/>
      <c r="U76" s="42" t="s">
        <v>110</v>
      </c>
      <c r="V76" s="34"/>
    </row>
    <row r="77" spans="1:22" x14ac:dyDescent="0.25">
      <c r="A77" s="13"/>
      <c r="B77" s="15"/>
      <c r="C77" s="15"/>
      <c r="D77" s="15"/>
      <c r="E77" s="15"/>
      <c r="F77" s="15"/>
      <c r="G77" s="16"/>
      <c r="H77" s="13"/>
      <c r="I77" s="19"/>
      <c r="J77" s="19"/>
      <c r="K77" s="15"/>
      <c r="L77" s="34"/>
      <c r="M77" s="34"/>
      <c r="N77" s="34"/>
      <c r="O77" s="34"/>
      <c r="P77" s="34"/>
      <c r="Q77" s="34"/>
      <c r="R77" s="34"/>
      <c r="S77" s="34"/>
      <c r="T77" s="34"/>
      <c r="U77" s="42" t="s">
        <v>111</v>
      </c>
      <c r="V77" s="34"/>
    </row>
    <row r="78" spans="1:22" x14ac:dyDescent="0.25">
      <c r="A78" s="13"/>
      <c r="B78" s="15"/>
      <c r="C78" s="15"/>
      <c r="D78" s="15"/>
      <c r="E78" s="15"/>
      <c r="F78" s="15"/>
      <c r="G78" s="16"/>
      <c r="H78" s="13"/>
      <c r="I78" s="19"/>
      <c r="J78" s="19"/>
      <c r="K78" s="15"/>
      <c r="L78" s="34"/>
      <c r="M78" s="34"/>
      <c r="N78" s="34"/>
      <c r="O78" s="34"/>
      <c r="P78" s="34"/>
      <c r="Q78" s="34"/>
      <c r="R78" s="34"/>
      <c r="S78" s="34"/>
      <c r="T78" s="34"/>
      <c r="U78" s="42" t="s">
        <v>112</v>
      </c>
      <c r="V78" s="34"/>
    </row>
    <row r="79" spans="1:22" x14ac:dyDescent="0.25">
      <c r="A79" s="13"/>
      <c r="B79" s="15"/>
      <c r="C79" s="15"/>
      <c r="D79" s="15"/>
      <c r="E79" s="15"/>
      <c r="F79" s="15"/>
      <c r="G79" s="16"/>
      <c r="H79" s="13"/>
      <c r="I79" s="19"/>
      <c r="J79" s="19"/>
      <c r="K79" s="15"/>
      <c r="L79" s="34"/>
      <c r="M79" s="34"/>
      <c r="N79" s="34"/>
      <c r="O79" s="34"/>
      <c r="P79" s="34"/>
      <c r="Q79" s="34"/>
      <c r="R79" s="34"/>
      <c r="S79" s="34"/>
      <c r="T79" s="34"/>
      <c r="U79" s="42" t="s">
        <v>113</v>
      </c>
      <c r="V79" s="34"/>
    </row>
    <row r="80" spans="1:22" x14ac:dyDescent="0.25">
      <c r="A80" s="13"/>
      <c r="B80" s="15"/>
      <c r="C80" s="15"/>
      <c r="D80" s="15"/>
      <c r="E80" s="15"/>
      <c r="F80" s="15"/>
      <c r="G80" s="16"/>
      <c r="H80" s="13"/>
      <c r="I80" s="19"/>
      <c r="J80" s="19"/>
      <c r="K80" s="15"/>
      <c r="L80" s="34"/>
      <c r="M80" s="34"/>
      <c r="N80" s="34"/>
      <c r="O80" s="34"/>
      <c r="P80" s="34"/>
      <c r="Q80" s="34"/>
      <c r="R80" s="34"/>
      <c r="S80" s="34"/>
      <c r="T80" s="34"/>
      <c r="U80" s="42" t="s">
        <v>114</v>
      </c>
      <c r="V80" s="34"/>
    </row>
    <row r="81" spans="1:22" x14ac:dyDescent="0.25">
      <c r="A81" s="13"/>
      <c r="B81" s="15"/>
      <c r="C81" s="15"/>
      <c r="D81" s="15"/>
      <c r="E81" s="15"/>
      <c r="F81" s="15"/>
      <c r="G81" s="16"/>
      <c r="H81" s="13"/>
      <c r="I81" s="19"/>
      <c r="J81" s="19"/>
      <c r="K81" s="15"/>
      <c r="L81" s="34"/>
      <c r="M81" s="34"/>
      <c r="N81" s="34"/>
      <c r="O81" s="34"/>
      <c r="P81" s="34"/>
      <c r="Q81" s="34"/>
      <c r="R81" s="34"/>
      <c r="S81" s="34"/>
      <c r="T81" s="34"/>
      <c r="U81" s="42" t="s">
        <v>115</v>
      </c>
      <c r="V81" s="34"/>
    </row>
    <row r="82" spans="1:22" x14ac:dyDescent="0.25">
      <c r="A82" s="13"/>
      <c r="B82" s="15"/>
      <c r="C82" s="15"/>
      <c r="D82" s="15"/>
      <c r="E82" s="15"/>
      <c r="F82" s="15"/>
      <c r="G82" s="16"/>
      <c r="H82" s="13"/>
      <c r="I82" s="19"/>
      <c r="J82" s="19"/>
      <c r="K82" s="15"/>
      <c r="L82" s="34"/>
      <c r="M82" s="34"/>
      <c r="N82" s="34"/>
      <c r="O82" s="34"/>
      <c r="P82" s="34"/>
      <c r="Q82" s="34"/>
      <c r="R82" s="34"/>
      <c r="S82" s="34"/>
      <c r="T82" s="34"/>
      <c r="U82" s="42" t="s">
        <v>116</v>
      </c>
      <c r="V82" s="34"/>
    </row>
    <row r="83" spans="1:22" x14ac:dyDescent="0.25">
      <c r="A83" s="13"/>
      <c r="B83" s="15"/>
      <c r="C83" s="15"/>
      <c r="D83" s="15"/>
      <c r="E83" s="15"/>
      <c r="F83" s="15"/>
      <c r="G83" s="16"/>
      <c r="H83" s="13"/>
      <c r="I83" s="19"/>
      <c r="J83" s="19"/>
      <c r="K83" s="15"/>
      <c r="L83" s="34"/>
      <c r="M83" s="34"/>
      <c r="N83" s="34"/>
      <c r="O83" s="34"/>
      <c r="P83" s="34"/>
      <c r="Q83" s="34"/>
      <c r="R83" s="34"/>
      <c r="S83" s="34"/>
      <c r="T83" s="34"/>
      <c r="U83" s="42" t="s">
        <v>117</v>
      </c>
      <c r="V83" s="34"/>
    </row>
    <row r="84" spans="1:22" x14ac:dyDescent="0.25">
      <c r="A84" s="13"/>
      <c r="B84" s="15"/>
      <c r="C84" s="15"/>
      <c r="D84" s="15"/>
      <c r="E84" s="15"/>
      <c r="F84" s="15"/>
      <c r="G84" s="16"/>
      <c r="H84" s="13"/>
      <c r="I84" s="19"/>
      <c r="J84" s="19"/>
      <c r="K84" s="15"/>
      <c r="L84" s="34"/>
      <c r="M84" s="34"/>
      <c r="N84" s="34"/>
      <c r="O84" s="34"/>
      <c r="P84" s="34"/>
      <c r="Q84" s="34"/>
      <c r="R84" s="34"/>
      <c r="S84" s="34"/>
      <c r="T84" s="34"/>
      <c r="U84" s="42" t="s">
        <v>118</v>
      </c>
      <c r="V84" s="34"/>
    </row>
    <row r="85" spans="1:22" x14ac:dyDescent="0.25">
      <c r="A85" s="13"/>
      <c r="B85" s="15"/>
      <c r="C85" s="15"/>
      <c r="D85" s="15"/>
      <c r="E85" s="15"/>
      <c r="F85" s="15"/>
      <c r="G85" s="16"/>
      <c r="H85" s="13"/>
      <c r="I85" s="19"/>
      <c r="J85" s="19"/>
      <c r="K85" s="15"/>
      <c r="L85" s="34"/>
      <c r="M85" s="34"/>
      <c r="N85" s="34"/>
      <c r="O85" s="34"/>
      <c r="P85" s="34"/>
      <c r="Q85" s="34"/>
      <c r="R85" s="34"/>
      <c r="S85" s="34"/>
      <c r="T85" s="34"/>
      <c r="U85" s="42" t="s">
        <v>119</v>
      </c>
      <c r="V85" s="34"/>
    </row>
    <row r="86" spans="1:22" x14ac:dyDescent="0.25">
      <c r="A86" s="13"/>
      <c r="B86" s="15"/>
      <c r="C86" s="15"/>
      <c r="D86" s="15"/>
      <c r="E86" s="15"/>
      <c r="F86" s="15"/>
      <c r="G86" s="16"/>
      <c r="H86" s="13"/>
      <c r="I86" s="19"/>
      <c r="J86" s="19"/>
      <c r="K86" s="15"/>
      <c r="L86" s="34"/>
      <c r="M86" s="34"/>
      <c r="N86" s="34"/>
      <c r="O86" s="34"/>
      <c r="P86" s="34"/>
      <c r="Q86" s="34"/>
      <c r="R86" s="34"/>
      <c r="S86" s="34"/>
      <c r="T86" s="34"/>
      <c r="U86" s="42" t="s">
        <v>120</v>
      </c>
      <c r="V86" s="34"/>
    </row>
    <row r="87" spans="1:22" x14ac:dyDescent="0.25">
      <c r="A87" s="13"/>
      <c r="B87" s="15"/>
      <c r="C87" s="15"/>
      <c r="D87" s="15"/>
      <c r="E87" s="15"/>
      <c r="F87" s="15"/>
      <c r="G87" s="16"/>
      <c r="H87" s="13"/>
      <c r="I87" s="19"/>
      <c r="J87" s="19"/>
      <c r="K87" s="15"/>
      <c r="L87" s="34"/>
      <c r="M87" s="34"/>
      <c r="N87" s="34"/>
      <c r="O87" s="34"/>
      <c r="P87" s="34"/>
      <c r="Q87" s="34"/>
      <c r="R87" s="34"/>
      <c r="S87" s="34"/>
      <c r="T87" s="34"/>
      <c r="U87" s="42" t="s">
        <v>121</v>
      </c>
      <c r="V87" s="34"/>
    </row>
    <row r="88" spans="1:22" x14ac:dyDescent="0.25">
      <c r="A88" s="13"/>
      <c r="B88" s="15"/>
      <c r="C88" s="15"/>
      <c r="D88" s="15"/>
      <c r="E88" s="15"/>
      <c r="F88" s="15"/>
      <c r="G88" s="16"/>
      <c r="H88" s="13"/>
      <c r="I88" s="19"/>
      <c r="J88" s="19"/>
      <c r="K88" s="15"/>
      <c r="L88" s="34"/>
      <c r="M88" s="34"/>
      <c r="N88" s="34"/>
      <c r="O88" s="34"/>
      <c r="P88" s="34"/>
      <c r="Q88" s="34"/>
      <c r="R88" s="34"/>
      <c r="S88" s="34"/>
      <c r="T88" s="34"/>
      <c r="U88" s="42" t="s">
        <v>122</v>
      </c>
      <c r="V88" s="34"/>
    </row>
    <row r="89" spans="1:22" x14ac:dyDescent="0.25">
      <c r="A89" s="13"/>
      <c r="B89" s="15"/>
      <c r="C89" s="15"/>
      <c r="D89" s="15"/>
      <c r="E89" s="15"/>
      <c r="F89" s="15"/>
      <c r="G89" s="16"/>
      <c r="H89" s="13"/>
      <c r="I89" s="19"/>
      <c r="J89" s="19"/>
      <c r="K89" s="15"/>
      <c r="L89" s="34"/>
      <c r="M89" s="34"/>
      <c r="N89" s="34"/>
      <c r="O89" s="34"/>
      <c r="P89" s="34"/>
      <c r="Q89" s="34"/>
      <c r="R89" s="34"/>
      <c r="S89" s="34"/>
      <c r="T89" s="34"/>
      <c r="U89" s="42" t="s">
        <v>123</v>
      </c>
      <c r="V89" s="34"/>
    </row>
    <row r="90" spans="1:22" x14ac:dyDescent="0.25">
      <c r="A90" s="13"/>
      <c r="B90" s="15"/>
      <c r="C90" s="15"/>
      <c r="D90" s="15"/>
      <c r="E90" s="15"/>
      <c r="F90" s="15"/>
      <c r="G90" s="16"/>
      <c r="H90" s="13"/>
      <c r="I90" s="19"/>
      <c r="J90" s="19"/>
      <c r="K90" s="15"/>
      <c r="L90" s="34"/>
      <c r="M90" s="34"/>
      <c r="N90" s="34"/>
      <c r="O90" s="34"/>
      <c r="P90" s="34"/>
      <c r="Q90" s="34"/>
      <c r="R90" s="34"/>
      <c r="S90" s="34"/>
      <c r="T90" s="34"/>
      <c r="U90" s="42" t="s">
        <v>124</v>
      </c>
      <c r="V90" s="34"/>
    </row>
    <row r="91" spans="1:22" x14ac:dyDescent="0.25">
      <c r="A91" s="13"/>
      <c r="B91" s="15"/>
      <c r="C91" s="15"/>
      <c r="D91" s="15"/>
      <c r="E91" s="15"/>
      <c r="F91" s="15"/>
      <c r="G91" s="16"/>
      <c r="H91" s="13"/>
      <c r="I91" s="19"/>
      <c r="J91" s="19"/>
      <c r="K91" s="15"/>
      <c r="L91" s="34"/>
      <c r="M91" s="34"/>
      <c r="N91" s="34"/>
      <c r="O91" s="34"/>
      <c r="P91" s="34"/>
      <c r="Q91" s="34"/>
      <c r="R91" s="34"/>
      <c r="S91" s="34"/>
      <c r="T91" s="34"/>
      <c r="U91" s="42" t="s">
        <v>125</v>
      </c>
      <c r="V91" s="34"/>
    </row>
    <row r="92" spans="1:22" x14ac:dyDescent="0.25">
      <c r="A92" s="13"/>
      <c r="B92" s="15"/>
      <c r="C92" s="15"/>
      <c r="D92" s="15"/>
      <c r="E92" s="15"/>
      <c r="F92" s="15"/>
      <c r="G92" s="16"/>
      <c r="H92" s="13"/>
      <c r="I92" s="19"/>
      <c r="J92" s="19"/>
      <c r="K92" s="15"/>
      <c r="L92" s="34"/>
      <c r="M92" s="34"/>
      <c r="N92" s="34"/>
      <c r="O92" s="34"/>
      <c r="P92" s="34"/>
      <c r="Q92" s="34"/>
      <c r="R92" s="34"/>
      <c r="S92" s="34"/>
      <c r="T92" s="34"/>
      <c r="U92" s="42" t="s">
        <v>126</v>
      </c>
      <c r="V92" s="34"/>
    </row>
    <row r="93" spans="1:22" x14ac:dyDescent="0.25">
      <c r="A93" s="13"/>
      <c r="B93" s="15"/>
      <c r="C93" s="15"/>
      <c r="D93" s="15"/>
      <c r="E93" s="15"/>
      <c r="F93" s="15"/>
      <c r="G93" s="16"/>
      <c r="H93" s="13"/>
      <c r="I93" s="19"/>
      <c r="J93" s="19"/>
      <c r="K93" s="15"/>
      <c r="L93" s="34"/>
      <c r="M93" s="34"/>
      <c r="N93" s="34"/>
      <c r="O93" s="34"/>
      <c r="P93" s="34"/>
      <c r="Q93" s="34"/>
      <c r="R93" s="34"/>
      <c r="S93" s="34"/>
      <c r="T93" s="34"/>
      <c r="U93" s="42" t="s">
        <v>127</v>
      </c>
      <c r="V93" s="34"/>
    </row>
    <row r="94" spans="1:22" x14ac:dyDescent="0.25">
      <c r="A94" s="13"/>
      <c r="B94" s="15"/>
      <c r="C94" s="15"/>
      <c r="D94" s="15"/>
      <c r="E94" s="15"/>
      <c r="F94" s="15"/>
      <c r="G94" s="16"/>
      <c r="H94" s="13"/>
      <c r="I94" s="19"/>
      <c r="J94" s="19"/>
      <c r="K94" s="15"/>
      <c r="L94" s="34"/>
      <c r="M94" s="34"/>
      <c r="N94" s="34"/>
      <c r="O94" s="34"/>
      <c r="P94" s="34"/>
      <c r="Q94" s="34"/>
      <c r="R94" s="34"/>
      <c r="S94" s="34"/>
      <c r="T94" s="34"/>
      <c r="U94" s="42" t="s">
        <v>128</v>
      </c>
      <c r="V94" s="34"/>
    </row>
    <row r="95" spans="1:22" x14ac:dyDescent="0.25">
      <c r="A95" s="13"/>
      <c r="B95" s="15"/>
      <c r="C95" s="15"/>
      <c r="D95" s="15"/>
      <c r="E95" s="15"/>
      <c r="F95" s="15"/>
      <c r="G95" s="16"/>
      <c r="H95" s="13"/>
      <c r="I95" s="19"/>
      <c r="J95" s="19"/>
      <c r="K95" s="15"/>
      <c r="L95" s="34"/>
      <c r="M95" s="34"/>
      <c r="N95" s="34"/>
      <c r="O95" s="34"/>
      <c r="P95" s="34"/>
      <c r="Q95" s="34"/>
      <c r="R95" s="34"/>
      <c r="S95" s="34"/>
      <c r="T95" s="34"/>
      <c r="U95" s="42" t="s">
        <v>129</v>
      </c>
      <c r="V95" s="34"/>
    </row>
    <row r="96" spans="1:22" x14ac:dyDescent="0.25">
      <c r="A96" s="13"/>
      <c r="B96" s="15"/>
      <c r="C96" s="15"/>
      <c r="D96" s="15"/>
      <c r="E96" s="15"/>
      <c r="F96" s="15"/>
      <c r="G96" s="16"/>
      <c r="H96" s="13"/>
      <c r="I96" s="19"/>
      <c r="J96" s="19"/>
      <c r="K96" s="15"/>
      <c r="L96" s="34"/>
      <c r="M96" s="34"/>
      <c r="N96" s="34"/>
      <c r="O96" s="34"/>
      <c r="P96" s="34"/>
      <c r="Q96" s="34"/>
      <c r="R96" s="34"/>
      <c r="S96" s="34"/>
      <c r="T96" s="34"/>
      <c r="U96" s="42" t="s">
        <v>130</v>
      </c>
      <c r="V96" s="34"/>
    </row>
    <row r="97" spans="1:22" x14ac:dyDescent="0.25">
      <c r="A97" s="13"/>
      <c r="B97" s="15"/>
      <c r="C97" s="15"/>
      <c r="D97" s="15"/>
      <c r="E97" s="15"/>
      <c r="F97" s="15"/>
      <c r="G97" s="16"/>
      <c r="H97" s="13"/>
      <c r="I97" s="19"/>
      <c r="J97" s="19"/>
      <c r="K97" s="15"/>
      <c r="L97" s="34"/>
      <c r="M97" s="34"/>
      <c r="N97" s="34"/>
      <c r="O97" s="34"/>
      <c r="P97" s="34"/>
      <c r="Q97" s="34"/>
      <c r="R97" s="34"/>
      <c r="S97" s="34"/>
      <c r="T97" s="34"/>
      <c r="U97" s="42" t="s">
        <v>131</v>
      </c>
      <c r="V97" s="34"/>
    </row>
    <row r="98" spans="1:22" x14ac:dyDescent="0.25">
      <c r="A98" s="13"/>
      <c r="B98" s="15"/>
      <c r="C98" s="15"/>
      <c r="D98" s="15"/>
      <c r="E98" s="15"/>
      <c r="F98" s="15"/>
      <c r="G98" s="16"/>
      <c r="H98" s="13"/>
      <c r="I98" s="19"/>
      <c r="J98" s="19"/>
      <c r="K98" s="15"/>
      <c r="L98" s="34"/>
      <c r="M98" s="34"/>
      <c r="N98" s="34"/>
      <c r="O98" s="34"/>
      <c r="P98" s="34"/>
      <c r="Q98" s="34"/>
      <c r="R98" s="34"/>
      <c r="S98" s="34"/>
      <c r="T98" s="34"/>
      <c r="U98" s="42" t="s">
        <v>132</v>
      </c>
      <c r="V98" s="34"/>
    </row>
    <row r="99" spans="1:22" x14ac:dyDescent="0.25">
      <c r="A99" s="13"/>
      <c r="B99" s="15"/>
      <c r="C99" s="15"/>
      <c r="D99" s="15"/>
      <c r="E99" s="15"/>
      <c r="F99" s="15"/>
      <c r="G99" s="16"/>
      <c r="H99" s="13"/>
      <c r="I99" s="19"/>
      <c r="J99" s="19"/>
      <c r="K99" s="15"/>
      <c r="L99" s="34"/>
      <c r="M99" s="34"/>
      <c r="N99" s="34"/>
      <c r="O99" s="34"/>
      <c r="P99" s="34"/>
      <c r="Q99" s="34"/>
      <c r="R99" s="34"/>
      <c r="S99" s="34"/>
      <c r="T99" s="34"/>
      <c r="U99" s="42" t="s">
        <v>133</v>
      </c>
      <c r="V99" s="34"/>
    </row>
    <row r="100" spans="1:22" x14ac:dyDescent="0.25">
      <c r="A100" s="13"/>
      <c r="B100" s="15"/>
      <c r="C100" s="15"/>
      <c r="D100" s="15"/>
      <c r="E100" s="15"/>
      <c r="F100" s="15"/>
      <c r="G100" s="16"/>
      <c r="H100" s="13"/>
      <c r="I100" s="19"/>
      <c r="J100" s="19"/>
      <c r="K100" s="15"/>
      <c r="L100" s="34"/>
      <c r="M100" s="34"/>
      <c r="N100" s="34"/>
      <c r="O100" s="34"/>
      <c r="P100" s="34"/>
      <c r="Q100" s="34"/>
      <c r="R100" s="34"/>
      <c r="S100" s="34"/>
      <c r="T100" s="34"/>
      <c r="U100" s="42" t="s">
        <v>134</v>
      </c>
      <c r="V100" s="34"/>
    </row>
    <row r="101" spans="1:22" x14ac:dyDescent="0.25">
      <c r="A101" s="13"/>
      <c r="B101" s="15"/>
      <c r="C101" s="15"/>
      <c r="D101" s="15"/>
      <c r="E101" s="15"/>
      <c r="F101" s="15"/>
      <c r="G101" s="16"/>
      <c r="H101" s="13"/>
      <c r="I101" s="19"/>
      <c r="J101" s="19"/>
      <c r="K101" s="15"/>
      <c r="L101" s="34"/>
      <c r="M101" s="34"/>
      <c r="N101" s="34"/>
      <c r="O101" s="34"/>
      <c r="P101" s="34"/>
      <c r="Q101" s="34"/>
      <c r="R101" s="34"/>
      <c r="S101" s="34"/>
      <c r="T101" s="34"/>
      <c r="U101" s="42" t="s">
        <v>135</v>
      </c>
      <c r="V101" s="34"/>
    </row>
    <row r="102" spans="1:22" x14ac:dyDescent="0.25">
      <c r="A102" s="13"/>
      <c r="B102" s="15"/>
      <c r="C102" s="15"/>
      <c r="D102" s="15"/>
      <c r="E102" s="15"/>
      <c r="F102" s="15"/>
      <c r="G102" s="16"/>
      <c r="H102" s="13"/>
      <c r="I102" s="19"/>
      <c r="J102" s="19"/>
      <c r="K102" s="15"/>
      <c r="L102" s="34"/>
      <c r="M102" s="34"/>
      <c r="N102" s="34"/>
      <c r="O102" s="34"/>
      <c r="P102" s="34"/>
      <c r="Q102" s="34"/>
      <c r="R102" s="34"/>
      <c r="S102" s="34"/>
      <c r="T102" s="34"/>
      <c r="U102" s="42" t="s">
        <v>136</v>
      </c>
      <c r="V102" s="34"/>
    </row>
    <row r="103" spans="1:22" ht="16.5" customHeight="1" x14ac:dyDescent="0.25">
      <c r="A103" s="13"/>
      <c r="B103" s="15"/>
      <c r="C103" s="15"/>
      <c r="D103" s="15"/>
      <c r="E103" s="15"/>
      <c r="F103" s="15"/>
      <c r="G103" s="16"/>
      <c r="H103" s="13"/>
      <c r="I103" s="19"/>
      <c r="J103" s="19"/>
      <c r="K103" s="15"/>
      <c r="L103" s="34"/>
      <c r="M103" s="34"/>
      <c r="N103" s="34"/>
      <c r="O103" s="34"/>
      <c r="P103" s="34"/>
      <c r="Q103" s="34"/>
      <c r="R103" s="34"/>
      <c r="S103" s="34"/>
      <c r="T103" s="34"/>
      <c r="U103" s="42" t="s">
        <v>137</v>
      </c>
      <c r="V103" s="34"/>
    </row>
    <row r="104" spans="1:22" x14ac:dyDescent="0.25">
      <c r="A104" s="13"/>
      <c r="B104" s="15"/>
      <c r="C104" s="15"/>
      <c r="D104" s="15"/>
      <c r="E104" s="15"/>
      <c r="F104" s="15"/>
      <c r="G104" s="16"/>
      <c r="H104" s="13"/>
      <c r="I104" s="19"/>
      <c r="J104" s="19"/>
      <c r="K104" s="15"/>
      <c r="L104" s="34"/>
      <c r="M104" s="34"/>
      <c r="N104" s="34"/>
      <c r="O104" s="34"/>
      <c r="P104" s="34"/>
      <c r="Q104" s="34"/>
      <c r="R104" s="34"/>
      <c r="S104" s="34"/>
      <c r="T104" s="34"/>
      <c r="U104" s="42" t="s">
        <v>138</v>
      </c>
      <c r="V104" s="34"/>
    </row>
    <row r="105" spans="1:22" x14ac:dyDescent="0.25">
      <c r="A105" s="13"/>
      <c r="B105" s="15"/>
      <c r="C105" s="15"/>
      <c r="D105" s="15"/>
      <c r="E105" s="15"/>
      <c r="F105" s="15"/>
      <c r="G105" s="16"/>
      <c r="H105" s="13"/>
      <c r="I105" s="19"/>
      <c r="J105" s="19"/>
      <c r="K105" s="15"/>
      <c r="L105" s="34"/>
      <c r="M105" s="34"/>
      <c r="N105" s="34"/>
      <c r="O105" s="34"/>
      <c r="P105" s="34"/>
      <c r="Q105" s="34"/>
      <c r="R105" s="34"/>
      <c r="S105" s="34"/>
      <c r="T105" s="34"/>
      <c r="U105" s="42" t="s">
        <v>139</v>
      </c>
      <c r="V105" s="34"/>
    </row>
    <row r="106" spans="1:22" x14ac:dyDescent="0.25">
      <c r="A106" s="13"/>
      <c r="B106" s="15"/>
      <c r="C106" s="15"/>
      <c r="D106" s="15"/>
      <c r="E106" s="15"/>
      <c r="F106" s="15"/>
      <c r="G106" s="16"/>
      <c r="H106" s="13"/>
      <c r="I106" s="19"/>
      <c r="J106" s="19"/>
      <c r="K106" s="15"/>
      <c r="L106" s="43"/>
      <c r="M106" s="43"/>
      <c r="N106" s="43"/>
      <c r="O106" s="43"/>
      <c r="P106" s="34"/>
      <c r="Q106" s="34"/>
      <c r="R106" s="34"/>
      <c r="S106" s="34"/>
      <c r="T106" s="34"/>
      <c r="U106" s="42" t="s">
        <v>140</v>
      </c>
      <c r="V106" s="34"/>
    </row>
    <row r="107" spans="1:22" x14ac:dyDescent="0.25">
      <c r="A107" s="13"/>
      <c r="B107" s="15"/>
      <c r="C107" s="15"/>
      <c r="D107" s="15"/>
      <c r="E107" s="15"/>
      <c r="F107" s="15"/>
      <c r="G107" s="16"/>
      <c r="H107" s="13"/>
      <c r="I107" s="19"/>
      <c r="J107" s="19"/>
      <c r="K107" s="15"/>
      <c r="L107" s="44"/>
      <c r="M107" s="44"/>
      <c r="N107" s="44"/>
      <c r="O107" s="41"/>
      <c r="P107" s="34"/>
      <c r="Q107" s="34"/>
      <c r="R107" s="34"/>
      <c r="S107" s="34"/>
      <c r="T107" s="34"/>
      <c r="U107" s="42" t="s">
        <v>141</v>
      </c>
      <c r="V107" s="34"/>
    </row>
    <row r="108" spans="1:22" x14ac:dyDescent="0.25">
      <c r="A108" s="13"/>
      <c r="B108" s="15"/>
      <c r="C108" s="15"/>
      <c r="D108" s="15"/>
      <c r="E108" s="15"/>
      <c r="F108" s="15"/>
      <c r="G108" s="16"/>
      <c r="H108" s="13"/>
      <c r="I108" s="19"/>
      <c r="J108" s="19"/>
      <c r="K108" s="15"/>
      <c r="L108" s="43"/>
      <c r="M108" s="43"/>
      <c r="N108" s="43"/>
      <c r="O108" s="43"/>
      <c r="P108" s="34"/>
      <c r="Q108" s="34"/>
      <c r="R108" s="34"/>
      <c r="S108" s="34"/>
      <c r="T108" s="34"/>
      <c r="U108" s="42" t="s">
        <v>142</v>
      </c>
      <c r="V108" s="34"/>
    </row>
    <row r="109" spans="1:22" x14ac:dyDescent="0.25">
      <c r="A109" s="13"/>
      <c r="B109" s="15"/>
      <c r="C109" s="15"/>
      <c r="D109" s="15"/>
      <c r="E109" s="15"/>
      <c r="F109" s="15"/>
      <c r="G109" s="16"/>
      <c r="H109" s="13"/>
      <c r="I109" s="19"/>
      <c r="J109" s="19"/>
      <c r="K109" s="15"/>
      <c r="L109" s="43"/>
      <c r="M109" s="43"/>
      <c r="N109" s="43"/>
      <c r="O109" s="43"/>
      <c r="P109" s="34"/>
      <c r="Q109" s="34"/>
      <c r="R109" s="34"/>
      <c r="S109" s="34"/>
      <c r="T109" s="34"/>
      <c r="U109" s="42" t="s">
        <v>143</v>
      </c>
      <c r="V109" s="34"/>
    </row>
    <row r="110" spans="1:22" x14ac:dyDescent="0.25">
      <c r="A110" s="13"/>
      <c r="B110" s="15"/>
      <c r="C110" s="15"/>
      <c r="D110" s="15"/>
      <c r="E110" s="15"/>
      <c r="F110" s="15"/>
      <c r="G110" s="16"/>
      <c r="H110" s="13"/>
      <c r="I110" s="19"/>
      <c r="J110" s="19"/>
      <c r="K110" s="15"/>
      <c r="L110" s="43"/>
      <c r="M110" s="43"/>
      <c r="N110" s="43"/>
      <c r="O110" s="43"/>
      <c r="P110" s="34"/>
      <c r="Q110" s="34"/>
      <c r="R110" s="34"/>
      <c r="S110" s="34"/>
      <c r="T110" s="34"/>
      <c r="U110" s="42" t="s">
        <v>144</v>
      </c>
      <c r="V110" s="34"/>
    </row>
    <row r="111" spans="1:22" x14ac:dyDescent="0.25">
      <c r="A111" s="13"/>
      <c r="B111" s="15"/>
      <c r="C111" s="15"/>
      <c r="D111" s="15"/>
      <c r="E111" s="15"/>
      <c r="F111" s="15"/>
      <c r="G111" s="16"/>
      <c r="H111" s="13"/>
      <c r="I111" s="19"/>
      <c r="J111" s="19"/>
      <c r="K111" s="15"/>
      <c r="L111" s="43"/>
      <c r="M111" s="43"/>
      <c r="N111" s="43"/>
      <c r="O111" s="43"/>
      <c r="P111" s="34"/>
      <c r="Q111" s="34"/>
      <c r="R111" s="34"/>
      <c r="S111" s="34"/>
      <c r="T111" s="34"/>
      <c r="U111" s="42" t="s">
        <v>145</v>
      </c>
      <c r="V111" s="34"/>
    </row>
    <row r="112" spans="1:22" x14ac:dyDescent="0.25">
      <c r="A112" s="13"/>
      <c r="B112" s="15"/>
      <c r="C112" s="15"/>
      <c r="D112" s="15"/>
      <c r="E112" s="15"/>
      <c r="F112" s="15"/>
      <c r="G112" s="16"/>
      <c r="H112" s="13"/>
      <c r="I112" s="19"/>
      <c r="J112" s="19"/>
      <c r="K112" s="15"/>
      <c r="L112" s="8"/>
      <c r="M112" s="8"/>
      <c r="N112" s="8"/>
      <c r="O112" s="8"/>
      <c r="U112" s="42" t="s">
        <v>146</v>
      </c>
    </row>
    <row r="113" spans="1:21" x14ac:dyDescent="0.25">
      <c r="A113" s="13"/>
      <c r="B113" s="15"/>
      <c r="C113" s="15"/>
      <c r="D113" s="15"/>
      <c r="E113" s="15"/>
      <c r="F113" s="15"/>
      <c r="G113" s="16"/>
      <c r="H113" s="13"/>
      <c r="I113" s="19"/>
      <c r="J113" s="19"/>
      <c r="K113" s="15"/>
      <c r="L113" s="8"/>
      <c r="M113" s="8"/>
      <c r="N113" s="8"/>
      <c r="O113" s="8"/>
      <c r="U113" s="42" t="s">
        <v>147</v>
      </c>
    </row>
    <row r="114" spans="1:21" x14ac:dyDescent="0.25">
      <c r="A114" s="13"/>
      <c r="B114" s="15"/>
      <c r="C114" s="15"/>
      <c r="D114" s="15"/>
      <c r="E114" s="15"/>
      <c r="F114" s="15"/>
      <c r="G114" s="16"/>
      <c r="H114" s="13"/>
      <c r="I114" s="19"/>
      <c r="J114" s="19"/>
      <c r="K114" s="15"/>
      <c r="L114" s="8"/>
      <c r="M114" s="8"/>
      <c r="N114" s="8"/>
      <c r="O114" s="8"/>
    </row>
    <row r="115" spans="1:21" x14ac:dyDescent="0.25">
      <c r="A115" s="13"/>
      <c r="B115" s="15"/>
      <c r="C115" s="15"/>
      <c r="D115" s="15"/>
      <c r="E115" s="15"/>
      <c r="F115" s="15"/>
      <c r="G115" s="16"/>
      <c r="H115" s="13"/>
      <c r="I115" s="19"/>
      <c r="J115" s="19"/>
      <c r="K115" s="15"/>
      <c r="L115" s="8"/>
      <c r="M115" s="8"/>
      <c r="N115" s="8"/>
      <c r="O115" s="8"/>
    </row>
    <row r="116" spans="1:21" x14ac:dyDescent="0.25">
      <c r="A116" s="13"/>
      <c r="B116" s="15"/>
      <c r="C116" s="15"/>
      <c r="D116" s="15"/>
      <c r="E116" s="15"/>
      <c r="F116" s="15"/>
      <c r="G116" s="16"/>
      <c r="H116" s="13"/>
      <c r="I116" s="19"/>
      <c r="J116" s="19"/>
      <c r="K116" s="15"/>
      <c r="L116" s="8"/>
      <c r="M116" s="8"/>
      <c r="N116" s="8"/>
      <c r="O116" s="8"/>
    </row>
    <row r="117" spans="1:21" x14ac:dyDescent="0.25">
      <c r="A117" s="13"/>
      <c r="B117" s="15"/>
      <c r="C117" s="15"/>
      <c r="D117" s="15"/>
      <c r="E117" s="15"/>
      <c r="F117" s="15"/>
      <c r="G117" s="16"/>
      <c r="H117" s="13"/>
      <c r="I117" s="19"/>
      <c r="J117" s="19"/>
      <c r="K117" s="15"/>
      <c r="L117" s="8"/>
      <c r="M117" s="8"/>
      <c r="N117" s="8"/>
      <c r="O117" s="8"/>
    </row>
    <row r="118" spans="1:21" x14ac:dyDescent="0.25">
      <c r="A118" s="13"/>
      <c r="B118" s="15"/>
      <c r="C118" s="15"/>
      <c r="D118" s="15"/>
      <c r="E118" s="15"/>
      <c r="F118" s="15"/>
      <c r="G118" s="16"/>
      <c r="H118" s="13"/>
      <c r="I118" s="19"/>
      <c r="J118" s="19"/>
      <c r="K118" s="15"/>
      <c r="L118" s="8"/>
      <c r="M118" s="8"/>
      <c r="N118" s="8"/>
      <c r="O118" s="8"/>
    </row>
    <row r="119" spans="1:21" x14ac:dyDescent="0.25">
      <c r="A119" s="13"/>
      <c r="B119" s="15"/>
      <c r="C119" s="15"/>
      <c r="D119" s="15"/>
      <c r="E119" s="15"/>
      <c r="F119" s="15"/>
      <c r="G119" s="16"/>
      <c r="H119" s="13"/>
      <c r="I119" s="19"/>
      <c r="J119" s="19"/>
      <c r="K119" s="15"/>
      <c r="L119" s="8"/>
      <c r="M119" s="8"/>
      <c r="N119" s="8"/>
      <c r="O119" s="8"/>
    </row>
    <row r="120" spans="1:21" x14ac:dyDescent="0.25">
      <c r="A120" s="13"/>
      <c r="B120" s="15"/>
      <c r="C120" s="15"/>
      <c r="D120" s="15"/>
      <c r="E120" s="15"/>
      <c r="F120" s="15"/>
      <c r="G120" s="16"/>
      <c r="H120" s="13"/>
      <c r="I120" s="19"/>
      <c r="J120" s="19"/>
      <c r="K120" s="15"/>
      <c r="L120" s="8"/>
      <c r="M120" s="8"/>
      <c r="N120" s="8"/>
      <c r="O120" s="8"/>
    </row>
    <row r="121" spans="1:21" x14ac:dyDescent="0.25">
      <c r="A121" s="13"/>
      <c r="B121" s="15"/>
      <c r="C121" s="15"/>
      <c r="D121" s="15"/>
      <c r="E121" s="15"/>
      <c r="F121" s="15"/>
      <c r="G121" s="16"/>
      <c r="H121" s="13"/>
      <c r="I121" s="19"/>
      <c r="J121" s="19"/>
      <c r="K121" s="15"/>
      <c r="L121" s="8"/>
      <c r="M121" s="8"/>
      <c r="N121" s="8"/>
      <c r="O121" s="8"/>
    </row>
    <row r="122" spans="1:21" x14ac:dyDescent="0.25">
      <c r="A122" s="13"/>
      <c r="B122" s="15"/>
      <c r="C122" s="15"/>
      <c r="D122" s="15"/>
      <c r="E122" s="15"/>
      <c r="F122" s="15"/>
      <c r="G122" s="16"/>
      <c r="H122" s="13"/>
      <c r="I122" s="19"/>
      <c r="J122" s="19"/>
      <c r="K122" s="15"/>
      <c r="L122" s="8"/>
      <c r="M122" s="8"/>
      <c r="N122" s="8"/>
      <c r="O122" s="8"/>
    </row>
    <row r="123" spans="1:21" x14ac:dyDescent="0.25">
      <c r="A123" s="13"/>
      <c r="B123" s="15"/>
      <c r="C123" s="15"/>
      <c r="D123" s="15"/>
      <c r="E123" s="15"/>
      <c r="F123" s="15"/>
      <c r="G123" s="16"/>
      <c r="H123" s="13"/>
      <c r="I123" s="19"/>
      <c r="J123" s="19"/>
      <c r="K123" s="15"/>
      <c r="L123" s="8"/>
      <c r="M123" s="8"/>
      <c r="N123" s="8"/>
      <c r="O123" s="8"/>
    </row>
    <row r="124" spans="1:21" x14ac:dyDescent="0.25">
      <c r="A124" s="13"/>
      <c r="B124" s="15"/>
      <c r="C124" s="15"/>
      <c r="D124" s="15"/>
      <c r="E124" s="15"/>
      <c r="F124" s="15"/>
      <c r="G124" s="16"/>
      <c r="H124" s="13"/>
      <c r="I124" s="19"/>
      <c r="J124" s="19"/>
      <c r="K124" s="15"/>
      <c r="L124" s="8"/>
      <c r="M124" s="8"/>
      <c r="N124" s="8"/>
      <c r="O124" s="8"/>
    </row>
    <row r="125" spans="1:21" x14ac:dyDescent="0.25">
      <c r="A125" s="13"/>
      <c r="B125" s="15"/>
      <c r="C125" s="15"/>
      <c r="D125" s="15"/>
      <c r="E125" s="15"/>
      <c r="F125" s="15"/>
      <c r="G125" s="16"/>
      <c r="H125" s="13"/>
      <c r="I125" s="19"/>
      <c r="J125" s="19"/>
      <c r="K125" s="15"/>
      <c r="L125" s="8"/>
      <c r="M125" s="8"/>
      <c r="N125" s="8"/>
      <c r="O125" s="8"/>
    </row>
    <row r="126" spans="1:21" x14ac:dyDescent="0.25">
      <c r="A126" s="13"/>
      <c r="B126" s="15"/>
      <c r="C126" s="15"/>
      <c r="D126" s="15"/>
      <c r="E126" s="15"/>
      <c r="F126" s="15"/>
      <c r="G126" s="16"/>
      <c r="H126" s="13"/>
      <c r="I126" s="19"/>
      <c r="J126" s="19"/>
      <c r="K126" s="15"/>
      <c r="L126" s="8"/>
      <c r="M126" s="8"/>
      <c r="N126" s="8"/>
      <c r="O126" s="8"/>
    </row>
    <row r="127" spans="1:21" x14ac:dyDescent="0.25">
      <c r="A127" s="13"/>
      <c r="B127" s="15"/>
      <c r="C127" s="15"/>
      <c r="D127" s="15"/>
      <c r="E127" s="15"/>
      <c r="F127" s="15"/>
      <c r="G127" s="16"/>
      <c r="H127" s="13"/>
      <c r="I127" s="19"/>
      <c r="J127" s="19"/>
      <c r="K127" s="15"/>
      <c r="L127" s="8"/>
      <c r="M127" s="8"/>
      <c r="N127" s="8"/>
      <c r="O127" s="8"/>
    </row>
    <row r="128" spans="1:21" x14ac:dyDescent="0.25">
      <c r="A128" s="13"/>
      <c r="B128" s="15"/>
      <c r="C128" s="15"/>
      <c r="D128" s="15"/>
      <c r="E128" s="15"/>
      <c r="F128" s="15"/>
      <c r="G128" s="16"/>
      <c r="H128" s="13"/>
      <c r="I128" s="19"/>
      <c r="J128" s="19"/>
      <c r="K128" s="15"/>
      <c r="L128" s="8"/>
      <c r="M128" s="8"/>
      <c r="N128" s="8"/>
      <c r="O128" s="8"/>
    </row>
    <row r="129" spans="1:15" x14ac:dyDescent="0.25">
      <c r="A129" s="13"/>
      <c r="B129" s="15"/>
      <c r="C129" s="15"/>
      <c r="D129" s="15"/>
      <c r="E129" s="15"/>
      <c r="F129" s="15"/>
      <c r="G129" s="16"/>
      <c r="H129" s="13"/>
      <c r="I129" s="19"/>
      <c r="J129" s="19"/>
      <c r="K129" s="15"/>
      <c r="L129" s="8"/>
      <c r="M129" s="8"/>
      <c r="N129" s="8"/>
      <c r="O129" s="8"/>
    </row>
    <row r="130" spans="1:15" x14ac:dyDescent="0.25">
      <c r="A130" s="13"/>
      <c r="B130" s="15"/>
      <c r="C130" s="15"/>
      <c r="D130" s="15"/>
      <c r="E130" s="15"/>
      <c r="F130" s="15"/>
      <c r="G130" s="16"/>
      <c r="H130" s="13"/>
      <c r="I130" s="19"/>
      <c r="J130" s="19"/>
      <c r="K130" s="15"/>
      <c r="L130" s="8"/>
      <c r="M130" s="8"/>
      <c r="N130" s="8"/>
      <c r="O130" s="8"/>
    </row>
    <row r="131" spans="1:15" x14ac:dyDescent="0.25">
      <c r="A131" s="13"/>
      <c r="B131" s="15"/>
      <c r="C131" s="15"/>
      <c r="D131" s="15"/>
      <c r="E131" s="15"/>
      <c r="F131" s="15"/>
      <c r="G131" s="16"/>
      <c r="H131" s="13"/>
      <c r="I131" s="19"/>
      <c r="J131" s="19"/>
      <c r="K131" s="15"/>
      <c r="L131" s="8"/>
      <c r="M131" s="8"/>
      <c r="N131" s="8"/>
      <c r="O131" s="8"/>
    </row>
    <row r="132" spans="1:15" x14ac:dyDescent="0.25">
      <c r="A132" s="13"/>
      <c r="B132" s="15"/>
      <c r="C132" s="15"/>
      <c r="D132" s="15"/>
      <c r="E132" s="15"/>
      <c r="F132" s="15"/>
      <c r="G132" s="16"/>
      <c r="H132" s="13"/>
      <c r="I132" s="19"/>
      <c r="J132" s="19"/>
      <c r="K132" s="15"/>
      <c r="L132" s="8"/>
      <c r="M132" s="8"/>
      <c r="N132" s="8"/>
      <c r="O132" s="8"/>
    </row>
    <row r="133" spans="1:15" x14ac:dyDescent="0.25">
      <c r="L133" s="8"/>
      <c r="M133" s="8"/>
      <c r="N133" s="8"/>
      <c r="O133" s="8"/>
    </row>
    <row r="134" spans="1:15" x14ac:dyDescent="0.25">
      <c r="L134" s="8"/>
      <c r="M134" s="8"/>
      <c r="N134" s="8"/>
      <c r="O134" s="8"/>
    </row>
    <row r="135" spans="1:15" x14ac:dyDescent="0.25">
      <c r="L135" s="8"/>
      <c r="M135" s="8"/>
      <c r="N135" s="8"/>
      <c r="O135" s="8"/>
    </row>
    <row r="136" spans="1:15" x14ac:dyDescent="0.25">
      <c r="L136" s="8"/>
      <c r="M136" s="8"/>
      <c r="N136" s="8"/>
      <c r="O136" s="8"/>
    </row>
    <row r="137" spans="1:15" x14ac:dyDescent="0.25">
      <c r="L137" s="8"/>
      <c r="M137" s="8"/>
      <c r="N137" s="8"/>
      <c r="O137" s="8"/>
    </row>
    <row r="138" spans="1:15" x14ac:dyDescent="0.25">
      <c r="L138" s="8"/>
      <c r="M138" s="8"/>
      <c r="N138" s="8"/>
      <c r="O138" s="8"/>
    </row>
    <row r="139" spans="1:15" x14ac:dyDescent="0.25">
      <c r="L139" s="8"/>
      <c r="M139" s="8"/>
      <c r="N139" s="8"/>
      <c r="O139" s="8"/>
    </row>
    <row r="140" spans="1:15" x14ac:dyDescent="0.25">
      <c r="L140" s="8"/>
      <c r="M140" s="8"/>
      <c r="N140" s="8"/>
      <c r="O140" s="8"/>
    </row>
    <row r="141" spans="1:15" x14ac:dyDescent="0.25">
      <c r="L141" s="8"/>
      <c r="M141" s="8"/>
      <c r="N141" s="8"/>
      <c r="O141" s="8"/>
    </row>
    <row r="142" spans="1:15" x14ac:dyDescent="0.25">
      <c r="L142" s="8"/>
      <c r="M142" s="8"/>
      <c r="N142" s="8"/>
      <c r="O142" s="8"/>
    </row>
    <row r="143" spans="1:15" x14ac:dyDescent="0.25">
      <c r="L143" s="8"/>
      <c r="M143" s="8"/>
      <c r="N143" s="8"/>
      <c r="O143" s="8"/>
    </row>
    <row r="144" spans="1:15" x14ac:dyDescent="0.25">
      <c r="L144" s="8"/>
      <c r="M144" s="8"/>
      <c r="N144" s="8"/>
      <c r="O144" s="8"/>
    </row>
    <row r="145" spans="12:15" x14ac:dyDescent="0.25">
      <c r="L145" s="8"/>
      <c r="M145" s="8"/>
      <c r="N145" s="8"/>
      <c r="O145" s="8"/>
    </row>
    <row r="146" spans="12:15" x14ac:dyDescent="0.25">
      <c r="L146" s="8"/>
      <c r="M146" s="8"/>
      <c r="N146" s="8"/>
      <c r="O146" s="8"/>
    </row>
    <row r="147" spans="12:15" x14ac:dyDescent="0.25">
      <c r="L147" s="8"/>
      <c r="M147" s="8"/>
      <c r="N147" s="8"/>
      <c r="O147" s="8"/>
    </row>
    <row r="148" spans="12:15" x14ac:dyDescent="0.25">
      <c r="L148" s="8"/>
      <c r="M148" s="8"/>
      <c r="N148" s="8"/>
      <c r="O148" s="8"/>
    </row>
    <row r="149" spans="12:15" x14ac:dyDescent="0.25">
      <c r="L149" s="8"/>
      <c r="M149" s="8"/>
      <c r="N149" s="8"/>
      <c r="O149" s="8"/>
    </row>
    <row r="150" spans="12:15" x14ac:dyDescent="0.25">
      <c r="L150" s="8"/>
      <c r="M150" s="8"/>
      <c r="N150" s="8"/>
      <c r="O150" s="8"/>
    </row>
    <row r="151" spans="12:15" x14ac:dyDescent="0.25">
      <c r="L151" s="8"/>
      <c r="M151" s="8"/>
      <c r="N151" s="8"/>
      <c r="O151" s="8"/>
    </row>
    <row r="152" spans="12:15" x14ac:dyDescent="0.25">
      <c r="L152" s="8"/>
      <c r="M152" s="8"/>
      <c r="N152" s="8"/>
      <c r="O152" s="8"/>
    </row>
    <row r="153" spans="12:15" x14ac:dyDescent="0.25">
      <c r="L153" s="8"/>
      <c r="M153" s="8"/>
      <c r="N153" s="8"/>
      <c r="O153" s="8"/>
    </row>
    <row r="154" spans="12:15" x14ac:dyDescent="0.25">
      <c r="L154" s="8"/>
      <c r="M154" s="8"/>
      <c r="N154" s="8"/>
      <c r="O154" s="8"/>
    </row>
    <row r="155" spans="12:15" x14ac:dyDescent="0.25">
      <c r="L155" s="8"/>
      <c r="M155" s="8"/>
      <c r="N155" s="8"/>
      <c r="O155" s="8"/>
    </row>
    <row r="156" spans="12:15" x14ac:dyDescent="0.25">
      <c r="L156" s="8"/>
      <c r="M156" s="8"/>
      <c r="N156" s="8"/>
      <c r="O156" s="8"/>
    </row>
    <row r="157" spans="12:15" x14ac:dyDescent="0.25">
      <c r="L157" s="8"/>
      <c r="M157" s="8"/>
      <c r="N157" s="8"/>
      <c r="O157" s="8"/>
    </row>
    <row r="158" spans="12:15" x14ac:dyDescent="0.25">
      <c r="L158" s="8"/>
      <c r="M158" s="8"/>
      <c r="N158" s="8"/>
      <c r="O158" s="8"/>
    </row>
    <row r="159" spans="12:15" x14ac:dyDescent="0.25">
      <c r="L159" s="8"/>
      <c r="M159" s="8"/>
      <c r="N159" s="8"/>
      <c r="O159" s="8"/>
    </row>
    <row r="160" spans="12:15" x14ac:dyDescent="0.25">
      <c r="L160" s="8"/>
      <c r="M160" s="8"/>
      <c r="N160" s="8"/>
      <c r="O160" s="8"/>
    </row>
    <row r="161" spans="12:15" x14ac:dyDescent="0.25">
      <c r="L161" s="8"/>
      <c r="M161" s="8"/>
      <c r="N161" s="8"/>
      <c r="O161" s="8"/>
    </row>
    <row r="162" spans="12:15" x14ac:dyDescent="0.25">
      <c r="L162" s="8"/>
      <c r="M162" s="8"/>
      <c r="N162" s="8"/>
      <c r="O162" s="8"/>
    </row>
    <row r="163" spans="12:15" x14ac:dyDescent="0.25">
      <c r="L163" s="8"/>
      <c r="M163" s="8"/>
      <c r="N163" s="8"/>
      <c r="O163" s="8"/>
    </row>
    <row r="164" spans="12:15" x14ac:dyDescent="0.25">
      <c r="L164" s="8"/>
      <c r="M164" s="8"/>
      <c r="N164" s="8"/>
      <c r="O164" s="8"/>
    </row>
    <row r="165" spans="12:15" x14ac:dyDescent="0.25">
      <c r="L165" s="8"/>
      <c r="M165" s="8"/>
      <c r="N165" s="8"/>
      <c r="O165" s="8"/>
    </row>
    <row r="166" spans="12:15" x14ac:dyDescent="0.25">
      <c r="L166" s="8"/>
      <c r="M166" s="8"/>
      <c r="N166" s="8"/>
      <c r="O166" s="8"/>
    </row>
    <row r="167" spans="12:15" x14ac:dyDescent="0.25">
      <c r="L167" s="8"/>
      <c r="M167" s="8"/>
      <c r="N167" s="8"/>
      <c r="O167" s="8"/>
    </row>
    <row r="168" spans="12:15" x14ac:dyDescent="0.25">
      <c r="L168" s="8"/>
      <c r="M168" s="8"/>
      <c r="N168" s="8"/>
      <c r="O168" s="8"/>
    </row>
    <row r="169" spans="12:15" x14ac:dyDescent="0.25">
      <c r="L169" s="8"/>
      <c r="M169" s="8"/>
      <c r="N169" s="8"/>
      <c r="O169" s="8"/>
    </row>
    <row r="170" spans="12:15" x14ac:dyDescent="0.25">
      <c r="L170" s="8"/>
      <c r="M170" s="8"/>
      <c r="N170" s="8"/>
      <c r="O170" s="8"/>
    </row>
    <row r="171" spans="12:15" x14ac:dyDescent="0.25">
      <c r="L171" s="8"/>
      <c r="M171" s="8"/>
      <c r="N171" s="8"/>
      <c r="O171" s="8"/>
    </row>
    <row r="172" spans="12:15" x14ac:dyDescent="0.25">
      <c r="L172" s="8"/>
      <c r="M172" s="8"/>
      <c r="N172" s="8"/>
      <c r="O172" s="8"/>
    </row>
    <row r="173" spans="12:15" x14ac:dyDescent="0.25">
      <c r="L173" s="8"/>
      <c r="M173" s="8"/>
      <c r="N173" s="8"/>
      <c r="O173" s="8"/>
    </row>
    <row r="174" spans="12:15" x14ac:dyDescent="0.25">
      <c r="L174" s="8"/>
      <c r="M174" s="8"/>
      <c r="N174" s="8"/>
      <c r="O174" s="8"/>
    </row>
    <row r="175" spans="12:15" x14ac:dyDescent="0.25">
      <c r="L175" s="8"/>
      <c r="M175" s="8"/>
      <c r="N175" s="8"/>
      <c r="O175" s="8"/>
    </row>
    <row r="176" spans="12:15" x14ac:dyDescent="0.25">
      <c r="L176" s="8"/>
      <c r="M176" s="8"/>
      <c r="N176" s="8"/>
      <c r="O176" s="8"/>
    </row>
    <row r="177" spans="12:15" x14ac:dyDescent="0.25">
      <c r="L177" s="8"/>
      <c r="M177" s="8"/>
      <c r="N177" s="8"/>
      <c r="O177" s="8"/>
    </row>
    <row r="178" spans="12:15" x14ac:dyDescent="0.25">
      <c r="L178" s="8"/>
      <c r="M178" s="8"/>
      <c r="N178" s="8"/>
      <c r="O178" s="8"/>
    </row>
    <row r="179" spans="12:15" x14ac:dyDescent="0.25">
      <c r="L179" s="8"/>
      <c r="M179" s="8"/>
      <c r="N179" s="8"/>
      <c r="O179" s="8"/>
    </row>
    <row r="180" spans="12:15" x14ac:dyDescent="0.25">
      <c r="L180" s="8"/>
      <c r="M180" s="8"/>
      <c r="N180" s="8"/>
      <c r="O180" s="8"/>
    </row>
    <row r="181" spans="12:15" x14ac:dyDescent="0.25">
      <c r="L181" s="8"/>
      <c r="M181" s="8"/>
      <c r="N181" s="8"/>
      <c r="O181" s="8"/>
    </row>
    <row r="182" spans="12:15" x14ac:dyDescent="0.25">
      <c r="L182" s="8"/>
      <c r="M182" s="8"/>
      <c r="N182" s="8"/>
      <c r="O182" s="8"/>
    </row>
    <row r="183" spans="12:15" x14ac:dyDescent="0.25">
      <c r="L183" s="8"/>
      <c r="M183" s="8"/>
      <c r="N183" s="8"/>
      <c r="O183" s="8"/>
    </row>
    <row r="184" spans="12:15" x14ac:dyDescent="0.25">
      <c r="L184" s="8"/>
      <c r="M184" s="8"/>
      <c r="N184" s="8"/>
      <c r="O184" s="8"/>
    </row>
    <row r="185" spans="12:15" x14ac:dyDescent="0.25">
      <c r="L185" s="8"/>
      <c r="M185" s="8"/>
      <c r="N185" s="8"/>
      <c r="O185" s="8"/>
    </row>
    <row r="186" spans="12:15" x14ac:dyDescent="0.25">
      <c r="L186" s="8"/>
      <c r="M186" s="8"/>
      <c r="N186" s="8"/>
      <c r="O186" s="8"/>
    </row>
    <row r="187" spans="12:15" x14ac:dyDescent="0.25">
      <c r="L187" s="8"/>
      <c r="M187" s="8"/>
      <c r="N187" s="8"/>
      <c r="O187" s="8"/>
    </row>
    <row r="188" spans="12:15" x14ac:dyDescent="0.25">
      <c r="L188" s="8"/>
      <c r="M188" s="8"/>
      <c r="N188" s="8"/>
      <c r="O188" s="8"/>
    </row>
    <row r="189" spans="12:15" x14ac:dyDescent="0.25">
      <c r="L189" s="8"/>
      <c r="M189" s="8"/>
      <c r="N189" s="8"/>
      <c r="O189" s="8"/>
    </row>
    <row r="190" spans="12:15" x14ac:dyDescent="0.25">
      <c r="L190" s="8"/>
      <c r="M190" s="8"/>
      <c r="N190" s="8"/>
      <c r="O190" s="8"/>
    </row>
    <row r="191" spans="12:15" x14ac:dyDescent="0.25">
      <c r="L191" s="8"/>
      <c r="M191" s="8"/>
      <c r="N191" s="8"/>
      <c r="O191" s="8"/>
    </row>
    <row r="192" spans="12:15" x14ac:dyDescent="0.25">
      <c r="L192" s="8"/>
      <c r="M192" s="8"/>
      <c r="N192" s="8"/>
      <c r="O192" s="8"/>
    </row>
    <row r="193" spans="12:15" x14ac:dyDescent="0.25">
      <c r="L193" s="8"/>
      <c r="M193" s="8"/>
      <c r="N193" s="8"/>
      <c r="O193" s="8"/>
    </row>
    <row r="194" spans="12:15" x14ac:dyDescent="0.25">
      <c r="L194" s="8"/>
      <c r="M194" s="8"/>
      <c r="N194" s="8"/>
      <c r="O194" s="8"/>
    </row>
    <row r="195" spans="12:15" x14ac:dyDescent="0.25">
      <c r="L195" s="8"/>
      <c r="M195" s="8"/>
      <c r="N195" s="8"/>
      <c r="O195" s="8"/>
    </row>
    <row r="196" spans="12:15" x14ac:dyDescent="0.25">
      <c r="L196" s="8"/>
      <c r="M196" s="8"/>
      <c r="N196" s="8"/>
      <c r="O196" s="8"/>
    </row>
    <row r="197" spans="12:15" x14ac:dyDescent="0.25">
      <c r="L197" s="8"/>
      <c r="M197" s="8"/>
      <c r="N197" s="8"/>
      <c r="O197" s="8"/>
    </row>
    <row r="198" spans="12:15" x14ac:dyDescent="0.25">
      <c r="L198" s="8"/>
      <c r="M198" s="8"/>
      <c r="N198" s="8"/>
      <c r="O198" s="8"/>
    </row>
    <row r="199" spans="12:15" x14ac:dyDescent="0.25">
      <c r="L199" s="8"/>
      <c r="M199" s="8"/>
      <c r="N199" s="8"/>
      <c r="O199" s="8"/>
    </row>
    <row r="200" spans="12:15" x14ac:dyDescent="0.25">
      <c r="L200" s="8"/>
      <c r="M200" s="8"/>
      <c r="N200" s="8"/>
      <c r="O200" s="8"/>
    </row>
    <row r="201" spans="12:15" x14ac:dyDescent="0.25">
      <c r="L201" s="8"/>
      <c r="M201" s="8"/>
      <c r="N201" s="8"/>
      <c r="O201" s="8"/>
    </row>
    <row r="202" spans="12:15" x14ac:dyDescent="0.25">
      <c r="L202" s="8"/>
      <c r="M202" s="8"/>
      <c r="N202" s="8"/>
      <c r="O202" s="8"/>
    </row>
    <row r="203" spans="12:15" x14ac:dyDescent="0.25">
      <c r="L203" s="8"/>
      <c r="M203" s="8"/>
      <c r="N203" s="8"/>
      <c r="O203" s="8"/>
    </row>
    <row r="204" spans="12:15" x14ac:dyDescent="0.25">
      <c r="L204" s="8"/>
      <c r="M204" s="8"/>
      <c r="N204" s="8"/>
      <c r="O204" s="8"/>
    </row>
    <row r="205" spans="12:15" x14ac:dyDescent="0.25">
      <c r="L205" s="8"/>
      <c r="M205" s="8"/>
      <c r="N205" s="8"/>
      <c r="O205" s="8"/>
    </row>
    <row r="206" spans="12:15" x14ac:dyDescent="0.25">
      <c r="L206" s="8"/>
      <c r="M206" s="8"/>
      <c r="N206" s="8"/>
      <c r="O206" s="8"/>
    </row>
  </sheetData>
  <sheetProtection algorithmName="SHA-512" hashValue="1gu9K2E6f7s50c3iIyp/GEKfNacVq6JkCfN6qRykKw8j9shv8iaiOpf+Ddvo6mBw0TkLwEMa2C3+oWrXu70j7A==" saltValue="rJ610QL/UIYAvbKqYeYdPw==" spinCount="100000" sheet="1" objects="1" scenarios="1" selectLockedCells="1"/>
  <mergeCells count="20">
    <mergeCell ref="A1:K1"/>
    <mergeCell ref="A2:A3"/>
    <mergeCell ref="B2:B3"/>
    <mergeCell ref="C2:C3"/>
    <mergeCell ref="D2:F2"/>
    <mergeCell ref="G2:G3"/>
    <mergeCell ref="H2:H3"/>
    <mergeCell ref="I2:I3"/>
    <mergeCell ref="J2:J3"/>
    <mergeCell ref="K2:K3"/>
    <mergeCell ref="A29:K29"/>
    <mergeCell ref="F32:F35"/>
    <mergeCell ref="A33:A34"/>
    <mergeCell ref="B33:B34"/>
    <mergeCell ref="C33:C34"/>
    <mergeCell ref="G33:G34"/>
    <mergeCell ref="H33:H34"/>
    <mergeCell ref="I33:I34"/>
    <mergeCell ref="J33:J34"/>
    <mergeCell ref="K33:K34"/>
  </mergeCells>
  <phoneticPr fontId="8" type="noConversion"/>
  <dataValidations count="9">
    <dataValidation type="custom" allowBlank="1" showInputMessage="1" showErrorMessage="1" errorTitle="Errore!" error="Il dato inserito non ha la forma di un CAP!" sqref="F4:F28">
      <formula1>AND(ISERR(VALUE(F4))=FALSE, LEN(F4)=5)</formula1>
    </dataValidation>
    <dataValidation type="custom" allowBlank="1" showInputMessage="1" showErrorMessage="1" errorTitle="Errore!" error="L'indirizzo deve essere lungo almeno 7 caratteri e non più di 80; inoltre non deve contenere spazi iniziali!" sqref="D4:D28">
      <formula1>AND(LEN(D4)&gt;9,LEN(D4)&lt;81,MID(D4,1,1)&lt;&gt;" ")</formula1>
    </dataValidation>
    <dataValidation type="custom" allowBlank="1" showInputMessage="1" showErrorMessage="1" errorTitle="Errore!" error="I caratteri inseriti non formano un codice fiscale d'impresa valido!_x000a__x000a_Il cf di impresa è composto da 11 cifre." sqref="B4:B28">
      <formula1>AND(ISERR(VALUE(B4))=FALSE, LEN(B4)=11)</formula1>
    </dataValidation>
    <dataValidation type="custom" allowBlank="1" showInputMessage="1" showErrorMessage="1" errorTitle="Errore!" error="La denominazione deve essere lunga almeno 7 caratteri e non più di 80; inoltre non deve contenere spazi iniziali!" sqref="C4:C28">
      <formula1>AND(LEN(C4)&gt;6,LEN(C4)&lt;81,MID(C4,1,1)&lt;&gt;" ")</formula1>
    </dataValidation>
    <dataValidation type="list" allowBlank="1" showInputMessage="1" showErrorMessage="1" errorTitle="Errore!" error="Va inserita la sigla di una provincia italiana, scelta dal menù a tendina!" sqref="E4:E28">
      <formula1>$U$4:$U$113</formula1>
    </dataValidation>
    <dataValidation type="whole" allowBlank="1" showInputMessage="1" showErrorMessage="1" errorTitle="Errore " error="L'importo immesso deve essere un numero intero compreso tra 10 e 99.999.999!" sqref="G4:G28">
      <formula1>10</formula1>
      <formula2>99999999</formula2>
    </dataValidation>
    <dataValidation type="textLength" allowBlank="1" showInputMessage="1" showErrorMessage="1" errorTitle="Errore!" error="Il numero di telefono immesso deve essere lungo almeno 6 cifre e non più di 15! Tra il prefisso e e il numero deve esserci uno spazio!" sqref="I4:J28">
      <formula1>6</formula1>
      <formula2>16</formula2>
    </dataValidation>
    <dataValidation type="custom" allowBlank="1" showInputMessage="1" showErrorMessage="1" errorTitle="Errore!" error="La finalità indicata deve essere lunga almeno 10 caratteri e non più di 135; inoltre non sono ammessi spazi iniziali!" sqref="K4:K28">
      <formula1>AND(LEN(K4)&gt;9,LEN(K4)&lt;136, MID(K4,1,1)&lt;&gt;" ")</formula1>
    </dataValidation>
    <dataValidation type="custom" allowBlank="1" showInputMessage="1" showErrorMessage="1" errorTitle="Errore!" error="Non è stato indicato un indirizzo e-mail corretto oppure sono presenti spazi iniziali!" sqref="H4:H28">
      <formula1>AND(SEARCH("@",H4,1)&gt;1,SEARCH("@",H4,1)&lt;(LEN(H4)-4), MID(H4,1,1)&lt;&gt;" ")</formula1>
    </dataValidation>
  </dataValidations>
  <printOptions horizontalCentered="1" verticalCentered="1"/>
  <pageMargins left="0.51181102362204722" right="0.51181102362204722" top="0.55118110236220474" bottom="0.55118110236220474" header="0.31496062992125984" footer="0.31496062992125984"/>
  <pageSetup paperSize="9" scale="70" firstPageNumber="2" orientation="landscape" blackAndWhite="1" useFirstPageNumber="1" horizontalDpi="4294967293" verticalDpi="4294967293" r:id="rId1"/>
  <headerFooter>
    <oddFooter>&amp;L&amp;F&amp;CParte 2 - &amp;A&amp;RPag.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V206"/>
  <sheetViews>
    <sheetView showGridLines="0" showRowColHeaders="0" zoomScaleNormal="100" workbookViewId="0">
      <pane xSplit="1" ySplit="3" topLeftCell="B4" activePane="bottomRight" state="frozen"/>
      <selection activeCell="B10" sqref="B10:J10"/>
      <selection pane="topRight" activeCell="B10" sqref="B10:J10"/>
      <selection pane="bottomLeft" activeCell="B10" sqref="B10:J10"/>
      <selection pane="bottomRight" activeCell="H4" sqref="H4"/>
    </sheetView>
  </sheetViews>
  <sheetFormatPr defaultRowHeight="13.2" x14ac:dyDescent="0.25"/>
  <cols>
    <col min="1" max="1" width="3" customWidth="1"/>
    <col min="2" max="2" width="11.88671875" customWidth="1"/>
    <col min="3" max="3" width="27.6640625" customWidth="1"/>
    <col min="4" max="4" width="30.33203125" customWidth="1"/>
    <col min="5" max="5" width="3.33203125" customWidth="1"/>
    <col min="6" max="6" width="5.6640625" customWidth="1"/>
    <col min="7" max="7" width="9.5546875" customWidth="1"/>
    <col min="8" max="8" width="30" customWidth="1"/>
    <col min="9" max="10" width="11.6640625" customWidth="1"/>
    <col min="11" max="11" width="50.88671875" customWidth="1"/>
    <col min="12" max="13" width="9.109375" hidden="1" customWidth="1"/>
    <col min="14" max="14" width="10.109375" hidden="1" customWidth="1"/>
    <col min="15" max="15" width="9.109375" hidden="1" customWidth="1"/>
    <col min="16" max="20" width="16.44140625" hidden="1" customWidth="1"/>
    <col min="21" max="21" width="6.88671875" hidden="1" customWidth="1"/>
    <col min="22" max="26" width="9.109375" customWidth="1"/>
  </cols>
  <sheetData>
    <row r="1" spans="1:22" ht="16.5" customHeight="1" thickBot="1" x14ac:dyDescent="0.3">
      <c r="A1" s="172" t="str">
        <f>IF(P4=TRUE,"Questa sezione è incompleta o le righe della tabella non sono state compilate in seguenza. Completare o correggere.", IF(L4=TRUE,"SEZIONE EROGATORI (IMPRESE) - Pag. 4", "Questa sezione è vuota."))</f>
        <v>Questa sezione è vuota.</v>
      </c>
      <c r="B1" s="173"/>
      <c r="C1" s="173"/>
      <c r="D1" s="173"/>
      <c r="E1" s="173"/>
      <c r="F1" s="173"/>
      <c r="G1" s="173"/>
      <c r="H1" s="173"/>
      <c r="I1" s="173"/>
      <c r="J1" s="173"/>
      <c r="K1" s="174"/>
      <c r="L1" s="34"/>
      <c r="M1" s="34"/>
      <c r="N1" s="34"/>
      <c r="O1" s="34"/>
      <c r="P1" s="34"/>
      <c r="Q1" s="34"/>
      <c r="R1" s="34"/>
      <c r="S1" s="34"/>
      <c r="T1" s="34"/>
      <c r="U1" s="34"/>
      <c r="V1" s="34"/>
    </row>
    <row r="2" spans="1:22" ht="13.8" thickBot="1" x14ac:dyDescent="0.3">
      <c r="A2" s="182" t="s">
        <v>150</v>
      </c>
      <c r="B2" s="183" t="s">
        <v>157</v>
      </c>
      <c r="C2" s="188" t="s">
        <v>148</v>
      </c>
      <c r="D2" s="178" t="s">
        <v>2</v>
      </c>
      <c r="E2" s="178"/>
      <c r="F2" s="178"/>
      <c r="G2" s="190" t="s">
        <v>304</v>
      </c>
      <c r="H2" s="179" t="s">
        <v>3</v>
      </c>
      <c r="I2" s="175" t="s">
        <v>241</v>
      </c>
      <c r="J2" s="176" t="s">
        <v>300</v>
      </c>
      <c r="K2" s="177" t="s">
        <v>151</v>
      </c>
      <c r="L2" s="34"/>
      <c r="M2" s="34"/>
      <c r="N2" s="34"/>
      <c r="O2" s="34"/>
      <c r="P2" s="34"/>
      <c r="Q2" s="34"/>
      <c r="R2" s="34"/>
      <c r="S2" s="34"/>
      <c r="T2" s="34"/>
      <c r="U2" s="34"/>
      <c r="V2" s="34"/>
    </row>
    <row r="3" spans="1:22" ht="33.75" customHeight="1" thickBot="1" x14ac:dyDescent="0.3">
      <c r="A3" s="182"/>
      <c r="B3" s="184"/>
      <c r="C3" s="189"/>
      <c r="D3" s="21" t="s">
        <v>188</v>
      </c>
      <c r="E3" s="21" t="s">
        <v>149</v>
      </c>
      <c r="F3" s="21" t="s">
        <v>40</v>
      </c>
      <c r="G3" s="191"/>
      <c r="H3" s="180"/>
      <c r="I3" s="175"/>
      <c r="J3" s="176"/>
      <c r="K3" s="177"/>
      <c r="L3" s="40" t="s">
        <v>37</v>
      </c>
      <c r="M3" s="40" t="s">
        <v>152</v>
      </c>
      <c r="N3" s="40" t="s">
        <v>153</v>
      </c>
      <c r="O3" s="41" t="s">
        <v>155</v>
      </c>
      <c r="P3" s="41" t="s">
        <v>156</v>
      </c>
      <c r="Q3" s="41"/>
      <c r="R3" s="41"/>
      <c r="S3" s="41"/>
      <c r="T3" s="41"/>
      <c r="U3" s="11" t="s">
        <v>154</v>
      </c>
      <c r="V3" s="34"/>
    </row>
    <row r="4" spans="1:22" ht="26.25" customHeight="1" x14ac:dyDescent="0.25">
      <c r="A4" s="71">
        <v>76</v>
      </c>
      <c r="B4" s="37"/>
      <c r="C4" s="37"/>
      <c r="D4" s="37"/>
      <c r="E4" s="37"/>
      <c r="F4" s="37"/>
      <c r="G4" s="38"/>
      <c r="H4" s="51"/>
      <c r="I4" s="39"/>
      <c r="J4" s="39"/>
      <c r="K4" s="37"/>
      <c r="L4" s="34" t="b">
        <f>AND(B4&lt;&gt;"",C4&lt;&gt;"",D4&lt;&gt;"",E4&lt;&gt;"", F4&lt;&gt;"",G4&lt;&gt;"",K4&lt;&gt;"",I4&lt;&gt;"")</f>
        <v>0</v>
      </c>
      <c r="M4" s="34" t="b">
        <f>OR(B4&lt;&gt;"",C4&lt;&gt;"",D4&lt;&gt;"",E4&lt;&gt;"", F4&lt;&gt;"",G4&lt;&gt;"",K4&lt;&gt;"",H4&lt;&gt;"",I4&lt;&gt;"",J4&lt;&gt;"")</f>
        <v>0</v>
      </c>
      <c r="N4" s="34" t="b">
        <v>1</v>
      </c>
      <c r="O4" s="34" t="b">
        <f>OR(AND(L4=FALSE,M4=TRUE),AND(L4=TRUE,M4=TRUE,N4=FALSE))</f>
        <v>0</v>
      </c>
      <c r="P4" s="34" t="b">
        <f>NOT(ISERROR(MATCH(TRUE,O4:O28,0)))</f>
        <v>0</v>
      </c>
      <c r="Q4" s="34"/>
      <c r="R4" s="34"/>
      <c r="S4" s="34"/>
      <c r="T4" s="34"/>
      <c r="U4" s="42" t="s">
        <v>41</v>
      </c>
      <c r="V4" s="34"/>
    </row>
    <row r="5" spans="1:22" ht="26.25" customHeight="1" x14ac:dyDescent="0.25">
      <c r="A5" s="71">
        <v>77</v>
      </c>
      <c r="B5" s="45"/>
      <c r="C5" s="45"/>
      <c r="D5" s="45"/>
      <c r="E5" s="45"/>
      <c r="F5" s="45"/>
      <c r="G5" s="46"/>
      <c r="H5" s="52"/>
      <c r="I5" s="48"/>
      <c r="J5" s="48"/>
      <c r="K5" s="45"/>
      <c r="L5" s="34" t="b">
        <f t="shared" ref="L5:L28" si="0">AND(B5&lt;&gt;"",C5&lt;&gt;"",D5&lt;&gt;"",E5&lt;&gt;"", F5&lt;&gt;"",G5&lt;&gt;"",K5&lt;&gt;"",I5&lt;&gt;"")</f>
        <v>0</v>
      </c>
      <c r="M5" s="34" t="b">
        <f t="shared" ref="M5:M28" si="1">OR(B5&lt;&gt;"",C5&lt;&gt;"",D5&lt;&gt;"",E5&lt;&gt;"", F5&lt;&gt;"",G5&lt;&gt;"",K5&lt;&gt;"",H5&lt;&gt;"",I5&lt;&gt;"",J5&lt;&gt;"")</f>
        <v>0</v>
      </c>
      <c r="N5" s="34" t="b">
        <f>B4&lt;&gt;""</f>
        <v>0</v>
      </c>
      <c r="O5" s="34" t="b">
        <f t="shared" ref="O5:O28" si="2">OR(AND(L5=FALSE,M5=TRUE),AND(L5=TRUE,M5=TRUE,N5=FALSE))</f>
        <v>0</v>
      </c>
      <c r="P5" s="34"/>
      <c r="Q5" s="34"/>
      <c r="R5" s="34"/>
      <c r="S5" s="34"/>
      <c r="T5" s="34"/>
      <c r="U5" s="42" t="s">
        <v>42</v>
      </c>
      <c r="V5" s="34"/>
    </row>
    <row r="6" spans="1:22" ht="26.25" customHeight="1" x14ac:dyDescent="0.25">
      <c r="A6" s="71">
        <v>78</v>
      </c>
      <c r="B6" s="45"/>
      <c r="C6" s="45"/>
      <c r="D6" s="45"/>
      <c r="E6" s="45"/>
      <c r="F6" s="45"/>
      <c r="G6" s="46"/>
      <c r="H6" s="45"/>
      <c r="I6" s="48"/>
      <c r="J6" s="48"/>
      <c r="K6" s="45"/>
      <c r="L6" s="34" t="b">
        <f t="shared" si="0"/>
        <v>0</v>
      </c>
      <c r="M6" s="34" t="b">
        <f t="shared" si="1"/>
        <v>0</v>
      </c>
      <c r="N6" s="34" t="b">
        <f t="shared" ref="N6:N28" si="3">B5&lt;&gt;""</f>
        <v>0</v>
      </c>
      <c r="O6" s="34" t="b">
        <f t="shared" si="2"/>
        <v>0</v>
      </c>
      <c r="P6" s="34"/>
      <c r="Q6" s="34"/>
      <c r="R6" s="34"/>
      <c r="S6" s="34"/>
      <c r="T6" s="34"/>
      <c r="U6" s="42" t="s">
        <v>43</v>
      </c>
      <c r="V6" s="34"/>
    </row>
    <row r="7" spans="1:22" ht="26.25" customHeight="1" x14ac:dyDescent="0.25">
      <c r="A7" s="71">
        <v>79</v>
      </c>
      <c r="B7" s="45"/>
      <c r="C7" s="45"/>
      <c r="D7" s="45"/>
      <c r="E7" s="45"/>
      <c r="F7" s="45"/>
      <c r="G7" s="46"/>
      <c r="H7" s="52"/>
      <c r="I7" s="48"/>
      <c r="J7" s="48"/>
      <c r="K7" s="45"/>
      <c r="L7" s="34" t="b">
        <f t="shared" si="0"/>
        <v>0</v>
      </c>
      <c r="M7" s="34" t="b">
        <f t="shared" si="1"/>
        <v>0</v>
      </c>
      <c r="N7" s="34" t="b">
        <f t="shared" si="3"/>
        <v>0</v>
      </c>
      <c r="O7" s="34" t="b">
        <f t="shared" si="2"/>
        <v>0</v>
      </c>
      <c r="P7" s="34"/>
      <c r="Q7" s="34"/>
      <c r="R7" s="34"/>
      <c r="S7" s="34"/>
      <c r="T7" s="34"/>
      <c r="U7" s="42" t="s">
        <v>44</v>
      </c>
      <c r="V7" s="34"/>
    </row>
    <row r="8" spans="1:22" ht="26.25" customHeight="1" x14ac:dyDescent="0.25">
      <c r="A8" s="71">
        <v>80</v>
      </c>
      <c r="B8" s="45"/>
      <c r="C8" s="45"/>
      <c r="D8" s="45"/>
      <c r="E8" s="45"/>
      <c r="F8" s="45"/>
      <c r="G8" s="46"/>
      <c r="H8" s="45"/>
      <c r="I8" s="48"/>
      <c r="J8" s="48"/>
      <c r="K8" s="45"/>
      <c r="L8" s="34" t="b">
        <f t="shared" si="0"/>
        <v>0</v>
      </c>
      <c r="M8" s="34" t="b">
        <f t="shared" si="1"/>
        <v>0</v>
      </c>
      <c r="N8" s="34" t="b">
        <f t="shared" si="3"/>
        <v>0</v>
      </c>
      <c r="O8" s="34" t="b">
        <f t="shared" si="2"/>
        <v>0</v>
      </c>
      <c r="P8" s="34"/>
      <c r="Q8" s="34"/>
      <c r="R8" s="34"/>
      <c r="S8" s="34"/>
      <c r="T8" s="34"/>
      <c r="U8" s="42" t="s">
        <v>45</v>
      </c>
      <c r="V8" s="34"/>
    </row>
    <row r="9" spans="1:22" ht="26.25" customHeight="1" x14ac:dyDescent="0.25">
      <c r="A9" s="71">
        <v>81</v>
      </c>
      <c r="B9" s="45"/>
      <c r="C9" s="45"/>
      <c r="D9" s="45"/>
      <c r="E9" s="45"/>
      <c r="F9" s="45"/>
      <c r="G9" s="46"/>
      <c r="H9" s="45"/>
      <c r="I9" s="48"/>
      <c r="J9" s="48"/>
      <c r="K9" s="45"/>
      <c r="L9" s="34" t="b">
        <f t="shared" si="0"/>
        <v>0</v>
      </c>
      <c r="M9" s="34" t="b">
        <f t="shared" si="1"/>
        <v>0</v>
      </c>
      <c r="N9" s="34" t="b">
        <f t="shared" si="3"/>
        <v>0</v>
      </c>
      <c r="O9" s="34" t="b">
        <f t="shared" si="2"/>
        <v>0</v>
      </c>
      <c r="P9" s="34"/>
      <c r="Q9" s="34"/>
      <c r="R9" s="34"/>
      <c r="S9" s="34"/>
      <c r="T9" s="34"/>
      <c r="U9" s="42" t="s">
        <v>46</v>
      </c>
      <c r="V9" s="34"/>
    </row>
    <row r="10" spans="1:22" ht="26.25" customHeight="1" x14ac:dyDescent="0.25">
      <c r="A10" s="71">
        <v>82</v>
      </c>
      <c r="B10" s="45"/>
      <c r="C10" s="45"/>
      <c r="D10" s="45"/>
      <c r="E10" s="45"/>
      <c r="F10" s="45"/>
      <c r="G10" s="46"/>
      <c r="H10" s="45"/>
      <c r="I10" s="48"/>
      <c r="J10" s="48"/>
      <c r="K10" s="45"/>
      <c r="L10" s="34" t="b">
        <f t="shared" si="0"/>
        <v>0</v>
      </c>
      <c r="M10" s="34" t="b">
        <f t="shared" si="1"/>
        <v>0</v>
      </c>
      <c r="N10" s="34" t="b">
        <f t="shared" si="3"/>
        <v>0</v>
      </c>
      <c r="O10" s="34" t="b">
        <f t="shared" si="2"/>
        <v>0</v>
      </c>
      <c r="P10" s="34"/>
      <c r="Q10" s="34"/>
      <c r="R10" s="34"/>
      <c r="S10" s="34"/>
      <c r="T10" s="34"/>
      <c r="U10" s="42" t="s">
        <v>47</v>
      </c>
      <c r="V10" s="34"/>
    </row>
    <row r="11" spans="1:22" ht="26.25" customHeight="1" x14ac:dyDescent="0.25">
      <c r="A11" s="71">
        <v>83</v>
      </c>
      <c r="B11" s="45"/>
      <c r="C11" s="45"/>
      <c r="D11" s="45"/>
      <c r="E11" s="45"/>
      <c r="F11" s="45"/>
      <c r="G11" s="46"/>
      <c r="H11" s="45"/>
      <c r="I11" s="48"/>
      <c r="J11" s="48"/>
      <c r="K11" s="45"/>
      <c r="L11" s="34" t="b">
        <f t="shared" si="0"/>
        <v>0</v>
      </c>
      <c r="M11" s="34" t="b">
        <f t="shared" si="1"/>
        <v>0</v>
      </c>
      <c r="N11" s="34" t="b">
        <f t="shared" si="3"/>
        <v>0</v>
      </c>
      <c r="O11" s="34" t="b">
        <f t="shared" si="2"/>
        <v>0</v>
      </c>
      <c r="P11" s="34"/>
      <c r="Q11" s="34"/>
      <c r="R11" s="34"/>
      <c r="S11" s="34"/>
      <c r="T11" s="34"/>
      <c r="U11" s="42" t="s">
        <v>48</v>
      </c>
      <c r="V11" s="34"/>
    </row>
    <row r="12" spans="1:22" ht="26.25" customHeight="1" x14ac:dyDescent="0.25">
      <c r="A12" s="71">
        <v>84</v>
      </c>
      <c r="B12" s="45"/>
      <c r="C12" s="45"/>
      <c r="D12" s="45"/>
      <c r="E12" s="45"/>
      <c r="F12" s="45"/>
      <c r="G12" s="46"/>
      <c r="H12" s="45"/>
      <c r="I12" s="48"/>
      <c r="J12" s="48"/>
      <c r="K12" s="45"/>
      <c r="L12" s="34" t="b">
        <f t="shared" si="0"/>
        <v>0</v>
      </c>
      <c r="M12" s="34" t="b">
        <f t="shared" si="1"/>
        <v>0</v>
      </c>
      <c r="N12" s="34" t="b">
        <f t="shared" si="3"/>
        <v>0</v>
      </c>
      <c r="O12" s="34" t="b">
        <f t="shared" si="2"/>
        <v>0</v>
      </c>
      <c r="P12" s="34"/>
      <c r="Q12" s="34"/>
      <c r="R12" s="34"/>
      <c r="S12" s="34"/>
      <c r="T12" s="34"/>
      <c r="U12" s="42" t="s">
        <v>49</v>
      </c>
      <c r="V12" s="34"/>
    </row>
    <row r="13" spans="1:22" ht="26.25" customHeight="1" x14ac:dyDescent="0.25">
      <c r="A13" s="71">
        <v>85</v>
      </c>
      <c r="B13" s="45"/>
      <c r="C13" s="45"/>
      <c r="D13" s="45"/>
      <c r="E13" s="45"/>
      <c r="F13" s="45"/>
      <c r="G13" s="46"/>
      <c r="H13" s="45"/>
      <c r="I13" s="48"/>
      <c r="J13" s="48"/>
      <c r="K13" s="45"/>
      <c r="L13" s="34" t="b">
        <f t="shared" si="0"/>
        <v>0</v>
      </c>
      <c r="M13" s="34" t="b">
        <f t="shared" si="1"/>
        <v>0</v>
      </c>
      <c r="N13" s="34" t="b">
        <f t="shared" si="3"/>
        <v>0</v>
      </c>
      <c r="O13" s="34" t="b">
        <f t="shared" si="2"/>
        <v>0</v>
      </c>
      <c r="P13" s="34"/>
      <c r="Q13" s="34"/>
      <c r="R13" s="34"/>
      <c r="S13" s="34"/>
      <c r="T13" s="34"/>
      <c r="U13" s="42" t="s">
        <v>234</v>
      </c>
      <c r="V13" s="34"/>
    </row>
    <row r="14" spans="1:22" ht="26.25" customHeight="1" x14ac:dyDescent="0.25">
      <c r="A14" s="71">
        <v>86</v>
      </c>
      <c r="B14" s="45"/>
      <c r="C14" s="45"/>
      <c r="D14" s="45"/>
      <c r="E14" s="45"/>
      <c r="F14" s="45"/>
      <c r="G14" s="46"/>
      <c r="H14" s="45"/>
      <c r="I14" s="48"/>
      <c r="J14" s="48"/>
      <c r="K14" s="45"/>
      <c r="L14" s="34" t="b">
        <f t="shared" si="0"/>
        <v>0</v>
      </c>
      <c r="M14" s="34" t="b">
        <f t="shared" si="1"/>
        <v>0</v>
      </c>
      <c r="N14" s="34" t="b">
        <f t="shared" si="3"/>
        <v>0</v>
      </c>
      <c r="O14" s="34" t="b">
        <f t="shared" si="2"/>
        <v>0</v>
      </c>
      <c r="P14" s="34"/>
      <c r="Q14" s="34"/>
      <c r="R14" s="34"/>
      <c r="S14" s="34"/>
      <c r="T14" s="34"/>
      <c r="U14" s="42" t="s">
        <v>50</v>
      </c>
      <c r="V14" s="34"/>
    </row>
    <row r="15" spans="1:22" ht="26.25" customHeight="1" x14ac:dyDescent="0.25">
      <c r="A15" s="71">
        <v>87</v>
      </c>
      <c r="B15" s="45"/>
      <c r="C15" s="45"/>
      <c r="D15" s="45"/>
      <c r="E15" s="45"/>
      <c r="F15" s="45"/>
      <c r="G15" s="46"/>
      <c r="H15" s="45"/>
      <c r="I15" s="48"/>
      <c r="J15" s="48"/>
      <c r="K15" s="45"/>
      <c r="L15" s="34" t="b">
        <f t="shared" si="0"/>
        <v>0</v>
      </c>
      <c r="M15" s="34" t="b">
        <f t="shared" si="1"/>
        <v>0</v>
      </c>
      <c r="N15" s="34" t="b">
        <f t="shared" si="3"/>
        <v>0</v>
      </c>
      <c r="O15" s="34" t="b">
        <f t="shared" si="2"/>
        <v>0</v>
      </c>
      <c r="P15" s="34"/>
      <c r="Q15" s="34"/>
      <c r="R15" s="34"/>
      <c r="S15" s="34"/>
      <c r="T15" s="34"/>
      <c r="U15" s="42" t="s">
        <v>51</v>
      </c>
      <c r="V15" s="34"/>
    </row>
    <row r="16" spans="1:22" ht="26.25" customHeight="1" x14ac:dyDescent="0.25">
      <c r="A16" s="71">
        <v>88</v>
      </c>
      <c r="B16" s="45"/>
      <c r="C16" s="45"/>
      <c r="D16" s="45"/>
      <c r="E16" s="45"/>
      <c r="F16" s="45"/>
      <c r="G16" s="46"/>
      <c r="H16" s="45"/>
      <c r="I16" s="48"/>
      <c r="J16" s="48"/>
      <c r="K16" s="45"/>
      <c r="L16" s="34" t="b">
        <f t="shared" si="0"/>
        <v>0</v>
      </c>
      <c r="M16" s="34" t="b">
        <f t="shared" si="1"/>
        <v>0</v>
      </c>
      <c r="N16" s="34" t="b">
        <f t="shared" si="3"/>
        <v>0</v>
      </c>
      <c r="O16" s="34" t="b">
        <f t="shared" si="2"/>
        <v>0</v>
      </c>
      <c r="P16" s="34"/>
      <c r="Q16" s="34"/>
      <c r="R16" s="34"/>
      <c r="S16" s="34"/>
      <c r="T16" s="34"/>
      <c r="U16" s="42" t="s">
        <v>52</v>
      </c>
      <c r="V16" s="34"/>
    </row>
    <row r="17" spans="1:22" ht="26.25" customHeight="1" x14ac:dyDescent="0.25">
      <c r="A17" s="71">
        <v>89</v>
      </c>
      <c r="B17" s="45"/>
      <c r="C17" s="45"/>
      <c r="D17" s="45"/>
      <c r="E17" s="45"/>
      <c r="F17" s="45"/>
      <c r="G17" s="46"/>
      <c r="H17" s="45"/>
      <c r="I17" s="48"/>
      <c r="J17" s="48"/>
      <c r="K17" s="45"/>
      <c r="L17" s="34" t="b">
        <f t="shared" si="0"/>
        <v>0</v>
      </c>
      <c r="M17" s="34" t="b">
        <f t="shared" si="1"/>
        <v>0</v>
      </c>
      <c r="N17" s="34" t="b">
        <f t="shared" si="3"/>
        <v>0</v>
      </c>
      <c r="O17" s="34" t="b">
        <f t="shared" si="2"/>
        <v>0</v>
      </c>
      <c r="P17" s="34"/>
      <c r="Q17" s="34"/>
      <c r="R17" s="34"/>
      <c r="S17" s="34"/>
      <c r="T17" s="34"/>
      <c r="U17" s="42" t="s">
        <v>53</v>
      </c>
      <c r="V17" s="34"/>
    </row>
    <row r="18" spans="1:22" ht="26.25" customHeight="1" x14ac:dyDescent="0.25">
      <c r="A18" s="71">
        <v>90</v>
      </c>
      <c r="B18" s="45"/>
      <c r="C18" s="45"/>
      <c r="D18" s="45"/>
      <c r="E18" s="45"/>
      <c r="F18" s="45"/>
      <c r="G18" s="46"/>
      <c r="H18" s="45"/>
      <c r="I18" s="48"/>
      <c r="J18" s="48"/>
      <c r="K18" s="45"/>
      <c r="L18" s="34" t="b">
        <f t="shared" si="0"/>
        <v>0</v>
      </c>
      <c r="M18" s="34" t="b">
        <f t="shared" si="1"/>
        <v>0</v>
      </c>
      <c r="N18" s="34" t="b">
        <f t="shared" si="3"/>
        <v>0</v>
      </c>
      <c r="O18" s="34" t="b">
        <f t="shared" si="2"/>
        <v>0</v>
      </c>
      <c r="P18" s="34"/>
      <c r="Q18" s="34"/>
      <c r="R18" s="34"/>
      <c r="S18" s="34"/>
      <c r="T18" s="34"/>
      <c r="U18" s="42" t="s">
        <v>54</v>
      </c>
      <c r="V18" s="34"/>
    </row>
    <row r="19" spans="1:22" ht="26.25" customHeight="1" x14ac:dyDescent="0.25">
      <c r="A19" s="71">
        <v>91</v>
      </c>
      <c r="B19" s="45"/>
      <c r="C19" s="45"/>
      <c r="D19" s="45"/>
      <c r="E19" s="45"/>
      <c r="F19" s="45"/>
      <c r="G19" s="46"/>
      <c r="H19" s="45"/>
      <c r="I19" s="48"/>
      <c r="J19" s="48"/>
      <c r="K19" s="45"/>
      <c r="L19" s="34" t="b">
        <f t="shared" si="0"/>
        <v>0</v>
      </c>
      <c r="M19" s="34" t="b">
        <f t="shared" si="1"/>
        <v>0</v>
      </c>
      <c r="N19" s="34" t="b">
        <f t="shared" si="3"/>
        <v>0</v>
      </c>
      <c r="O19" s="34" t="b">
        <f t="shared" si="2"/>
        <v>0</v>
      </c>
      <c r="P19" s="34"/>
      <c r="Q19" s="34"/>
      <c r="R19" s="34"/>
      <c r="S19" s="34"/>
      <c r="T19" s="34"/>
      <c r="U19" s="42" t="s">
        <v>55</v>
      </c>
      <c r="V19" s="34"/>
    </row>
    <row r="20" spans="1:22" ht="26.25" customHeight="1" x14ac:dyDescent="0.25">
      <c r="A20" s="71">
        <v>92</v>
      </c>
      <c r="B20" s="45"/>
      <c r="C20" s="45"/>
      <c r="D20" s="45"/>
      <c r="E20" s="45"/>
      <c r="F20" s="45"/>
      <c r="G20" s="46"/>
      <c r="H20" s="45"/>
      <c r="I20" s="48"/>
      <c r="J20" s="48"/>
      <c r="K20" s="45"/>
      <c r="L20" s="34" t="b">
        <f t="shared" si="0"/>
        <v>0</v>
      </c>
      <c r="M20" s="34" t="b">
        <f t="shared" si="1"/>
        <v>0</v>
      </c>
      <c r="N20" s="34" t="b">
        <f t="shared" si="3"/>
        <v>0</v>
      </c>
      <c r="O20" s="34" t="b">
        <f t="shared" si="2"/>
        <v>0</v>
      </c>
      <c r="P20" s="34"/>
      <c r="Q20" s="34"/>
      <c r="R20" s="34"/>
      <c r="S20" s="34"/>
      <c r="T20" s="34"/>
      <c r="U20" s="42" t="s">
        <v>56</v>
      </c>
      <c r="V20" s="34"/>
    </row>
    <row r="21" spans="1:22" ht="26.25" customHeight="1" x14ac:dyDescent="0.25">
      <c r="A21" s="71">
        <v>93</v>
      </c>
      <c r="B21" s="45"/>
      <c r="C21" s="45"/>
      <c r="D21" s="45"/>
      <c r="E21" s="45"/>
      <c r="F21" s="45"/>
      <c r="G21" s="46"/>
      <c r="H21" s="45"/>
      <c r="I21" s="48"/>
      <c r="J21" s="48"/>
      <c r="K21" s="45"/>
      <c r="L21" s="34" t="b">
        <f t="shared" si="0"/>
        <v>0</v>
      </c>
      <c r="M21" s="34" t="b">
        <f t="shared" si="1"/>
        <v>0</v>
      </c>
      <c r="N21" s="34" t="b">
        <f t="shared" si="3"/>
        <v>0</v>
      </c>
      <c r="O21" s="34" t="b">
        <f t="shared" si="2"/>
        <v>0</v>
      </c>
      <c r="P21" s="34"/>
      <c r="Q21" s="34"/>
      <c r="R21" s="34"/>
      <c r="S21" s="34"/>
      <c r="T21" s="34"/>
      <c r="U21" s="42" t="s">
        <v>57</v>
      </c>
      <c r="V21" s="34"/>
    </row>
    <row r="22" spans="1:22" ht="26.25" customHeight="1" x14ac:dyDescent="0.25">
      <c r="A22" s="71">
        <v>94</v>
      </c>
      <c r="B22" s="45"/>
      <c r="C22" s="45"/>
      <c r="D22" s="45"/>
      <c r="E22" s="45"/>
      <c r="F22" s="45"/>
      <c r="G22" s="46"/>
      <c r="H22" s="45"/>
      <c r="I22" s="48"/>
      <c r="J22" s="48"/>
      <c r="K22" s="45"/>
      <c r="L22" s="34" t="b">
        <f t="shared" si="0"/>
        <v>0</v>
      </c>
      <c r="M22" s="34" t="b">
        <f t="shared" si="1"/>
        <v>0</v>
      </c>
      <c r="N22" s="34" t="b">
        <f t="shared" si="3"/>
        <v>0</v>
      </c>
      <c r="O22" s="34" t="b">
        <f t="shared" si="2"/>
        <v>0</v>
      </c>
      <c r="P22" s="34"/>
      <c r="Q22" s="34"/>
      <c r="R22" s="34"/>
      <c r="S22" s="34"/>
      <c r="T22" s="34"/>
      <c r="U22" s="42" t="s">
        <v>58</v>
      </c>
      <c r="V22" s="34"/>
    </row>
    <row r="23" spans="1:22" ht="26.25" customHeight="1" x14ac:dyDescent="0.25">
      <c r="A23" s="71">
        <v>95</v>
      </c>
      <c r="B23" s="45"/>
      <c r="C23" s="45"/>
      <c r="D23" s="45"/>
      <c r="E23" s="45"/>
      <c r="F23" s="45"/>
      <c r="G23" s="46"/>
      <c r="H23" s="45"/>
      <c r="I23" s="48"/>
      <c r="J23" s="48"/>
      <c r="K23" s="45"/>
      <c r="L23" s="34" t="b">
        <f t="shared" si="0"/>
        <v>0</v>
      </c>
      <c r="M23" s="34" t="b">
        <f t="shared" si="1"/>
        <v>0</v>
      </c>
      <c r="N23" s="34" t="b">
        <f t="shared" si="3"/>
        <v>0</v>
      </c>
      <c r="O23" s="34" t="b">
        <f t="shared" si="2"/>
        <v>0</v>
      </c>
      <c r="P23" s="34"/>
      <c r="Q23" s="34"/>
      <c r="R23" s="34"/>
      <c r="S23" s="34"/>
      <c r="T23" s="34"/>
      <c r="U23" s="42" t="s">
        <v>59</v>
      </c>
      <c r="V23" s="34"/>
    </row>
    <row r="24" spans="1:22" ht="26.25" customHeight="1" x14ac:dyDescent="0.25">
      <c r="A24" s="71">
        <v>96</v>
      </c>
      <c r="B24" s="45"/>
      <c r="C24" s="45"/>
      <c r="D24" s="45"/>
      <c r="E24" s="45"/>
      <c r="F24" s="45"/>
      <c r="G24" s="46"/>
      <c r="H24" s="45"/>
      <c r="I24" s="48"/>
      <c r="J24" s="48"/>
      <c r="K24" s="45"/>
      <c r="L24" s="34" t="b">
        <f t="shared" si="0"/>
        <v>0</v>
      </c>
      <c r="M24" s="34" t="b">
        <f t="shared" si="1"/>
        <v>0</v>
      </c>
      <c r="N24" s="34" t="b">
        <f t="shared" si="3"/>
        <v>0</v>
      </c>
      <c r="O24" s="34" t="b">
        <f t="shared" si="2"/>
        <v>0</v>
      </c>
      <c r="P24" s="34"/>
      <c r="Q24" s="34"/>
      <c r="R24" s="34"/>
      <c r="S24" s="34"/>
      <c r="T24" s="34"/>
      <c r="U24" s="42" t="s">
        <v>60</v>
      </c>
      <c r="V24" s="34"/>
    </row>
    <row r="25" spans="1:22" ht="26.25" customHeight="1" x14ac:dyDescent="0.25">
      <c r="A25" s="71">
        <v>97</v>
      </c>
      <c r="B25" s="45"/>
      <c r="C25" s="45"/>
      <c r="D25" s="45"/>
      <c r="E25" s="45"/>
      <c r="F25" s="45"/>
      <c r="G25" s="46"/>
      <c r="H25" s="45"/>
      <c r="I25" s="48"/>
      <c r="J25" s="48"/>
      <c r="K25" s="45"/>
      <c r="L25" s="34" t="b">
        <f t="shared" si="0"/>
        <v>0</v>
      </c>
      <c r="M25" s="34" t="b">
        <f t="shared" si="1"/>
        <v>0</v>
      </c>
      <c r="N25" s="34" t="b">
        <f t="shared" si="3"/>
        <v>0</v>
      </c>
      <c r="O25" s="34" t="b">
        <f t="shared" si="2"/>
        <v>0</v>
      </c>
      <c r="P25" s="34"/>
      <c r="Q25" s="34"/>
      <c r="R25" s="34"/>
      <c r="S25" s="34"/>
      <c r="T25" s="34"/>
      <c r="U25" s="42" t="s">
        <v>61</v>
      </c>
      <c r="V25" s="34"/>
    </row>
    <row r="26" spans="1:22" ht="26.25" customHeight="1" x14ac:dyDescent="0.25">
      <c r="A26" s="71">
        <v>98</v>
      </c>
      <c r="B26" s="45"/>
      <c r="C26" s="45"/>
      <c r="D26" s="45"/>
      <c r="E26" s="45"/>
      <c r="F26" s="45"/>
      <c r="G26" s="46"/>
      <c r="H26" s="45"/>
      <c r="I26" s="48"/>
      <c r="J26" s="48"/>
      <c r="K26" s="45"/>
      <c r="L26" s="34" t="b">
        <f t="shared" si="0"/>
        <v>0</v>
      </c>
      <c r="M26" s="34" t="b">
        <f t="shared" si="1"/>
        <v>0</v>
      </c>
      <c r="N26" s="34" t="b">
        <f t="shared" si="3"/>
        <v>0</v>
      </c>
      <c r="O26" s="34" t="b">
        <f t="shared" si="2"/>
        <v>0</v>
      </c>
      <c r="P26" s="34"/>
      <c r="Q26" s="34"/>
      <c r="R26" s="34"/>
      <c r="S26" s="34"/>
      <c r="T26" s="34"/>
      <c r="U26" s="42" t="s">
        <v>62</v>
      </c>
      <c r="V26" s="34"/>
    </row>
    <row r="27" spans="1:22" ht="26.25" customHeight="1" x14ac:dyDescent="0.25">
      <c r="A27" s="71">
        <v>99</v>
      </c>
      <c r="B27" s="45"/>
      <c r="C27" s="45"/>
      <c r="D27" s="45"/>
      <c r="E27" s="45"/>
      <c r="F27" s="45"/>
      <c r="G27" s="46"/>
      <c r="H27" s="45"/>
      <c r="I27" s="48"/>
      <c r="J27" s="48"/>
      <c r="K27" s="45"/>
      <c r="L27" s="34" t="b">
        <f t="shared" si="0"/>
        <v>0</v>
      </c>
      <c r="M27" s="34" t="b">
        <f t="shared" si="1"/>
        <v>0</v>
      </c>
      <c r="N27" s="34" t="b">
        <f t="shared" si="3"/>
        <v>0</v>
      </c>
      <c r="O27" s="34" t="b">
        <f t="shared" si="2"/>
        <v>0</v>
      </c>
      <c r="P27" s="34"/>
      <c r="Q27" s="34"/>
      <c r="R27" s="34"/>
      <c r="S27" s="34"/>
      <c r="T27" s="34"/>
      <c r="U27" s="42" t="s">
        <v>63</v>
      </c>
      <c r="V27" s="34"/>
    </row>
    <row r="28" spans="1:22" ht="26.25" customHeight="1" thickBot="1" x14ac:dyDescent="0.3">
      <c r="A28" s="72" t="s">
        <v>283</v>
      </c>
      <c r="B28" s="45"/>
      <c r="C28" s="45"/>
      <c r="D28" s="45"/>
      <c r="E28" s="45"/>
      <c r="F28" s="45"/>
      <c r="G28" s="46"/>
      <c r="H28" s="45"/>
      <c r="I28" s="48"/>
      <c r="J28" s="48"/>
      <c r="K28" s="45"/>
      <c r="L28" s="34" t="b">
        <f t="shared" si="0"/>
        <v>0</v>
      </c>
      <c r="M28" s="34" t="b">
        <f t="shared" si="1"/>
        <v>0</v>
      </c>
      <c r="N28" s="34" t="b">
        <f t="shared" si="3"/>
        <v>0</v>
      </c>
      <c r="O28" s="34" t="b">
        <f t="shared" si="2"/>
        <v>0</v>
      </c>
      <c r="P28" s="34"/>
      <c r="Q28" s="34"/>
      <c r="R28" s="34"/>
      <c r="S28" s="34"/>
      <c r="T28" s="34"/>
      <c r="U28" s="42" t="s">
        <v>64</v>
      </c>
      <c r="V28" s="34"/>
    </row>
    <row r="29" spans="1:22" ht="14.4" thickBot="1" x14ac:dyDescent="0.3">
      <c r="A29" s="172" t="str">
        <f>IF(P4=TRUE,"Questa sezione è incompleta o le righe della tabella non sono state compilate in seguenza.", IF(L4=TRUE,"FINE DELLA SEZIONE EROGATORI (IMPRESE) - Pag. 4", "Questa sezione è vuota"))</f>
        <v>Questa sezione è vuota</v>
      </c>
      <c r="B29" s="173"/>
      <c r="C29" s="173"/>
      <c r="D29" s="173"/>
      <c r="E29" s="173"/>
      <c r="F29" s="173"/>
      <c r="G29" s="173"/>
      <c r="H29" s="173"/>
      <c r="I29" s="173"/>
      <c r="J29" s="173"/>
      <c r="K29" s="174"/>
      <c r="L29" s="34"/>
      <c r="M29" s="34"/>
      <c r="N29" s="34"/>
      <c r="O29" s="34"/>
      <c r="P29" s="34"/>
      <c r="Q29" s="34"/>
      <c r="R29" s="34"/>
      <c r="S29" s="34"/>
      <c r="T29" s="34"/>
      <c r="U29" s="42" t="s">
        <v>65</v>
      </c>
      <c r="V29" s="34"/>
    </row>
    <row r="30" spans="1:22" x14ac:dyDescent="0.25">
      <c r="L30" s="34"/>
      <c r="M30" s="34"/>
      <c r="N30" s="34"/>
      <c r="O30" s="34"/>
      <c r="P30" s="34"/>
      <c r="Q30" s="34"/>
      <c r="R30" s="34"/>
      <c r="S30" s="34"/>
      <c r="T30" s="34"/>
      <c r="U30" s="42" t="s">
        <v>66</v>
      </c>
      <c r="V30" s="34"/>
    </row>
    <row r="31" spans="1:22" x14ac:dyDescent="0.25">
      <c r="B31" s="7"/>
      <c r="C31" s="7"/>
      <c r="D31" s="7"/>
      <c r="E31" s="7"/>
      <c r="F31" s="7"/>
      <c r="G31" s="7"/>
      <c r="H31" s="7"/>
      <c r="L31" s="34"/>
      <c r="M31" s="34"/>
      <c r="N31" s="34"/>
      <c r="O31" s="34"/>
      <c r="P31" s="34"/>
      <c r="Q31" s="34"/>
      <c r="R31" s="34"/>
      <c r="S31" s="34"/>
      <c r="T31" s="34"/>
      <c r="U31" s="42" t="s">
        <v>67</v>
      </c>
      <c r="V31" s="34"/>
    </row>
    <row r="32" spans="1:22" ht="12.75" hidden="1" customHeight="1" x14ac:dyDescent="0.25">
      <c r="A32" s="34"/>
      <c r="B32" s="40"/>
      <c r="C32" s="40"/>
      <c r="D32" s="40"/>
      <c r="E32" s="40"/>
      <c r="F32" s="185" t="s">
        <v>182</v>
      </c>
      <c r="G32" s="40"/>
      <c r="H32" s="40"/>
      <c r="I32" s="34"/>
      <c r="J32" s="34"/>
      <c r="K32" s="34"/>
      <c r="L32" s="34"/>
      <c r="M32" s="34"/>
      <c r="N32" s="34"/>
      <c r="O32" s="34"/>
      <c r="P32" s="34"/>
      <c r="Q32" s="34"/>
      <c r="R32" s="34"/>
      <c r="S32" s="34"/>
      <c r="T32" s="34"/>
      <c r="U32" s="42" t="s">
        <v>68</v>
      </c>
      <c r="V32" s="34"/>
    </row>
    <row r="33" spans="1:22" ht="39.6" hidden="1" x14ac:dyDescent="0.25">
      <c r="A33" s="186"/>
      <c r="B33" s="187" t="s">
        <v>187</v>
      </c>
      <c r="C33" s="181" t="s">
        <v>190</v>
      </c>
      <c r="D33" s="36" t="s">
        <v>191</v>
      </c>
      <c r="E33" s="36" t="s">
        <v>183</v>
      </c>
      <c r="F33" s="96"/>
      <c r="G33" s="192" t="s">
        <v>181</v>
      </c>
      <c r="H33" s="181" t="s">
        <v>192</v>
      </c>
      <c r="I33" s="181" t="s">
        <v>179</v>
      </c>
      <c r="J33" s="181" t="s">
        <v>179</v>
      </c>
      <c r="K33" s="181" t="s">
        <v>193</v>
      </c>
      <c r="L33" s="34"/>
      <c r="M33" s="34"/>
      <c r="N33" s="34"/>
      <c r="O33" s="34"/>
      <c r="P33" s="34"/>
      <c r="Q33" s="34"/>
      <c r="R33" s="34"/>
      <c r="S33" s="34"/>
      <c r="T33" s="34"/>
      <c r="U33" s="42" t="s">
        <v>69</v>
      </c>
      <c r="V33" s="34"/>
    </row>
    <row r="34" spans="1:22" hidden="1" x14ac:dyDescent="0.25">
      <c r="A34" s="186"/>
      <c r="B34" s="187"/>
      <c r="C34" s="181"/>
      <c r="D34" s="24"/>
      <c r="E34" s="24"/>
      <c r="F34" s="96"/>
      <c r="G34" s="192"/>
      <c r="H34" s="181"/>
      <c r="I34" s="181"/>
      <c r="J34" s="181"/>
      <c r="K34" s="181"/>
      <c r="L34" s="34"/>
      <c r="M34" s="34"/>
      <c r="N34" s="34"/>
      <c r="O34" s="34"/>
      <c r="P34" s="34"/>
      <c r="Q34" s="34"/>
      <c r="R34" s="34"/>
      <c r="S34" s="34"/>
      <c r="T34" s="34"/>
      <c r="U34" s="42" t="s">
        <v>70</v>
      </c>
      <c r="V34" s="34"/>
    </row>
    <row r="35" spans="1:22" hidden="1" x14ac:dyDescent="0.25">
      <c r="A35" s="13"/>
      <c r="B35" s="14"/>
      <c r="C35" s="14"/>
      <c r="D35" s="14"/>
      <c r="E35" s="15"/>
      <c r="F35" s="96"/>
      <c r="G35" s="16"/>
      <c r="H35" s="17"/>
      <c r="I35" s="18"/>
      <c r="J35" s="19"/>
      <c r="K35" s="14"/>
      <c r="L35" s="34"/>
      <c r="M35" s="34"/>
      <c r="N35" s="34"/>
      <c r="O35" s="34"/>
      <c r="P35" s="34"/>
      <c r="Q35" s="34"/>
      <c r="R35" s="34"/>
      <c r="S35" s="34"/>
      <c r="T35" s="34"/>
      <c r="U35" s="42" t="s">
        <v>71</v>
      </c>
      <c r="V35" s="34"/>
    </row>
    <row r="36" spans="1:22" x14ac:dyDescent="0.25">
      <c r="A36" s="13"/>
      <c r="B36" s="15"/>
      <c r="C36" s="15"/>
      <c r="D36" s="15"/>
      <c r="E36" s="15"/>
      <c r="F36" s="15"/>
      <c r="G36" s="16"/>
      <c r="H36" s="13"/>
      <c r="I36" s="19"/>
      <c r="J36" s="19"/>
      <c r="K36" s="14"/>
      <c r="L36" s="34"/>
      <c r="M36" s="34"/>
      <c r="N36" s="34"/>
      <c r="O36" s="34"/>
      <c r="P36" s="34"/>
      <c r="Q36" s="34"/>
      <c r="R36" s="34"/>
      <c r="S36" s="34"/>
      <c r="T36" s="34"/>
      <c r="U36" s="42" t="s">
        <v>235</v>
      </c>
      <c r="V36" s="34"/>
    </row>
    <row r="37" spans="1:22" x14ac:dyDescent="0.25">
      <c r="A37" s="13"/>
      <c r="B37" s="14"/>
      <c r="C37" s="15"/>
      <c r="D37" s="15"/>
      <c r="E37" s="15"/>
      <c r="F37" s="14"/>
      <c r="G37" s="16"/>
      <c r="H37" s="20"/>
      <c r="I37" s="19"/>
      <c r="J37" s="19"/>
      <c r="K37" s="15"/>
      <c r="L37" s="34"/>
      <c r="M37" s="34"/>
      <c r="N37" s="34"/>
      <c r="O37" s="34"/>
      <c r="P37" s="34"/>
      <c r="Q37" s="34"/>
      <c r="R37" s="34"/>
      <c r="S37" s="34"/>
      <c r="T37" s="34"/>
      <c r="U37" s="42" t="s">
        <v>72</v>
      </c>
      <c r="V37" s="34"/>
    </row>
    <row r="38" spans="1:22" x14ac:dyDescent="0.25">
      <c r="A38" s="13"/>
      <c r="B38" s="15"/>
      <c r="C38" s="15"/>
      <c r="D38" s="15"/>
      <c r="E38" s="15"/>
      <c r="F38" s="14"/>
      <c r="G38" s="16"/>
      <c r="H38" s="13"/>
      <c r="I38" s="19"/>
      <c r="J38" s="19"/>
      <c r="K38" s="15"/>
      <c r="L38" s="34"/>
      <c r="M38" s="34"/>
      <c r="N38" s="34"/>
      <c r="O38" s="34"/>
      <c r="P38" s="34"/>
      <c r="Q38" s="34"/>
      <c r="R38" s="34"/>
      <c r="S38" s="34"/>
      <c r="T38" s="34"/>
      <c r="U38" s="42" t="s">
        <v>73</v>
      </c>
      <c r="V38" s="34"/>
    </row>
    <row r="39" spans="1:22" x14ac:dyDescent="0.25">
      <c r="A39" s="13"/>
      <c r="B39" s="15"/>
      <c r="C39" s="15"/>
      <c r="D39" s="15"/>
      <c r="E39" s="15"/>
      <c r="F39" s="15"/>
      <c r="G39" s="16"/>
      <c r="H39" s="13"/>
      <c r="I39" s="19"/>
      <c r="J39" s="19"/>
      <c r="K39" s="15"/>
      <c r="L39" s="34"/>
      <c r="M39" s="34"/>
      <c r="N39" s="34"/>
      <c r="O39" s="34"/>
      <c r="P39" s="34"/>
      <c r="Q39" s="34"/>
      <c r="R39" s="34"/>
      <c r="S39" s="34"/>
      <c r="T39" s="34"/>
      <c r="U39" s="42" t="s">
        <v>74</v>
      </c>
      <c r="V39" s="34"/>
    </row>
    <row r="40" spans="1:22" x14ac:dyDescent="0.25">
      <c r="A40" s="13"/>
      <c r="B40" s="15"/>
      <c r="C40" s="15"/>
      <c r="D40" s="15"/>
      <c r="E40" s="15"/>
      <c r="F40" s="15"/>
      <c r="G40" s="16"/>
      <c r="H40" s="13"/>
      <c r="I40" s="19"/>
      <c r="J40" s="19"/>
      <c r="K40" s="15"/>
      <c r="L40" s="34"/>
      <c r="M40" s="34"/>
      <c r="N40" s="34"/>
      <c r="O40" s="34"/>
      <c r="P40" s="34"/>
      <c r="Q40" s="34"/>
      <c r="R40" s="34"/>
      <c r="S40" s="34"/>
      <c r="T40" s="34"/>
      <c r="U40" s="42" t="s">
        <v>75</v>
      </c>
      <c r="V40" s="34"/>
    </row>
    <row r="41" spans="1:22" x14ac:dyDescent="0.25">
      <c r="A41" s="13"/>
      <c r="B41" s="15"/>
      <c r="C41" s="15"/>
      <c r="D41" s="15"/>
      <c r="E41" s="15"/>
      <c r="F41" s="15"/>
      <c r="G41" s="16"/>
      <c r="H41" s="13"/>
      <c r="I41" s="19"/>
      <c r="J41" s="19"/>
      <c r="K41" s="15"/>
      <c r="L41" s="34"/>
      <c r="M41" s="34"/>
      <c r="N41" s="34"/>
      <c r="O41" s="34"/>
      <c r="P41" s="34"/>
      <c r="Q41" s="34"/>
      <c r="R41" s="34"/>
      <c r="S41" s="34"/>
      <c r="T41" s="34"/>
      <c r="U41" s="42" t="s">
        <v>76</v>
      </c>
      <c r="V41" s="34"/>
    </row>
    <row r="42" spans="1:22" x14ac:dyDescent="0.25">
      <c r="A42" s="13"/>
      <c r="B42" s="15"/>
      <c r="C42" s="15"/>
      <c r="D42" s="15"/>
      <c r="E42" s="15"/>
      <c r="F42" s="15"/>
      <c r="G42" s="16"/>
      <c r="H42" s="13"/>
      <c r="I42" s="19"/>
      <c r="J42" s="19"/>
      <c r="K42" s="15"/>
      <c r="L42" s="34"/>
      <c r="M42" s="34"/>
      <c r="N42" s="34"/>
      <c r="O42" s="34"/>
      <c r="P42" s="34"/>
      <c r="Q42" s="34"/>
      <c r="R42" s="34"/>
      <c r="S42" s="34"/>
      <c r="T42" s="34"/>
      <c r="U42" s="42" t="s">
        <v>77</v>
      </c>
      <c r="V42" s="34"/>
    </row>
    <row r="43" spans="1:22" x14ac:dyDescent="0.25">
      <c r="A43" s="13"/>
      <c r="B43" s="15"/>
      <c r="C43" s="15"/>
      <c r="D43" s="15"/>
      <c r="E43" s="15"/>
      <c r="F43" s="15"/>
      <c r="G43" s="16"/>
      <c r="H43" s="13"/>
      <c r="I43" s="19"/>
      <c r="J43" s="19"/>
      <c r="K43" s="15"/>
      <c r="L43" s="34"/>
      <c r="M43" s="34"/>
      <c r="N43" s="34"/>
      <c r="O43" s="34"/>
      <c r="P43" s="34"/>
      <c r="Q43" s="34"/>
      <c r="R43" s="34"/>
      <c r="S43" s="34"/>
      <c r="T43" s="34"/>
      <c r="U43" s="42" t="s">
        <v>78</v>
      </c>
      <c r="V43" s="34"/>
    </row>
    <row r="44" spans="1:22" x14ac:dyDescent="0.25">
      <c r="A44" s="13"/>
      <c r="B44" s="15"/>
      <c r="C44" s="15"/>
      <c r="D44" s="15"/>
      <c r="E44" s="15"/>
      <c r="F44" s="15"/>
      <c r="G44" s="16"/>
      <c r="H44" s="13"/>
      <c r="I44" s="19"/>
      <c r="J44" s="19"/>
      <c r="K44" s="15"/>
      <c r="L44" s="34"/>
      <c r="M44" s="34"/>
      <c r="N44" s="34"/>
      <c r="O44" s="34"/>
      <c r="P44" s="34"/>
      <c r="Q44" s="34"/>
      <c r="R44" s="34"/>
      <c r="S44" s="34"/>
      <c r="T44" s="34"/>
      <c r="U44" s="42" t="s">
        <v>79</v>
      </c>
      <c r="V44" s="34"/>
    </row>
    <row r="45" spans="1:22" x14ac:dyDescent="0.25">
      <c r="A45" s="13"/>
      <c r="B45" s="15"/>
      <c r="C45" s="15"/>
      <c r="D45" s="15"/>
      <c r="E45" s="15"/>
      <c r="F45" s="15"/>
      <c r="G45" s="16"/>
      <c r="H45" s="13"/>
      <c r="I45" s="19"/>
      <c r="J45" s="19"/>
      <c r="K45" s="15"/>
      <c r="L45" s="34"/>
      <c r="M45" s="34"/>
      <c r="N45" s="34"/>
      <c r="O45" s="34"/>
      <c r="P45" s="34"/>
      <c r="Q45" s="34"/>
      <c r="R45" s="34"/>
      <c r="S45" s="34"/>
      <c r="T45" s="34"/>
      <c r="U45" s="42" t="s">
        <v>80</v>
      </c>
      <c r="V45" s="34"/>
    </row>
    <row r="46" spans="1:22" x14ac:dyDescent="0.25">
      <c r="A46" s="13"/>
      <c r="B46" s="15"/>
      <c r="C46" s="15"/>
      <c r="D46" s="15"/>
      <c r="E46" s="15"/>
      <c r="F46" s="15"/>
      <c r="G46" s="16"/>
      <c r="H46" s="13"/>
      <c r="I46" s="19"/>
      <c r="J46" s="19"/>
      <c r="K46" s="15"/>
      <c r="L46" s="34"/>
      <c r="M46" s="34"/>
      <c r="N46" s="34"/>
      <c r="O46" s="34"/>
      <c r="P46" s="34"/>
      <c r="Q46" s="34"/>
      <c r="R46" s="34"/>
      <c r="S46" s="34"/>
      <c r="T46" s="34"/>
      <c r="U46" s="42" t="s">
        <v>81</v>
      </c>
      <c r="V46" s="34"/>
    </row>
    <row r="47" spans="1:22" x14ac:dyDescent="0.25">
      <c r="A47" s="13"/>
      <c r="B47" s="15"/>
      <c r="C47" s="15"/>
      <c r="D47" s="15"/>
      <c r="E47" s="15"/>
      <c r="F47" s="15"/>
      <c r="G47" s="16"/>
      <c r="H47" s="13"/>
      <c r="I47" s="19"/>
      <c r="J47" s="19"/>
      <c r="K47" s="15"/>
      <c r="L47" s="34"/>
      <c r="M47" s="34"/>
      <c r="N47" s="34"/>
      <c r="O47" s="34"/>
      <c r="P47" s="34"/>
      <c r="Q47" s="34"/>
      <c r="R47" s="34"/>
      <c r="S47" s="34"/>
      <c r="T47" s="34"/>
      <c r="U47" s="42" t="s">
        <v>82</v>
      </c>
      <c r="V47" s="34"/>
    </row>
    <row r="48" spans="1:22" x14ac:dyDescent="0.25">
      <c r="A48" s="13"/>
      <c r="B48" s="15"/>
      <c r="C48" s="15"/>
      <c r="D48" s="15"/>
      <c r="E48" s="15"/>
      <c r="F48" s="15"/>
      <c r="G48" s="16"/>
      <c r="H48" s="13"/>
      <c r="I48" s="19"/>
      <c r="J48" s="19"/>
      <c r="K48" s="15"/>
      <c r="L48" s="34"/>
      <c r="M48" s="34"/>
      <c r="N48" s="34"/>
      <c r="O48" s="34"/>
      <c r="P48" s="34"/>
      <c r="Q48" s="34"/>
      <c r="R48" s="34"/>
      <c r="S48" s="34"/>
      <c r="T48" s="34"/>
      <c r="U48" s="42" t="s">
        <v>83</v>
      </c>
      <c r="V48" s="34"/>
    </row>
    <row r="49" spans="1:22" x14ac:dyDescent="0.25">
      <c r="A49" s="13"/>
      <c r="B49" s="15"/>
      <c r="C49" s="15"/>
      <c r="D49" s="15"/>
      <c r="E49" s="15"/>
      <c r="F49" s="15"/>
      <c r="G49" s="16"/>
      <c r="H49" s="13"/>
      <c r="I49" s="19"/>
      <c r="J49" s="19"/>
      <c r="K49" s="15"/>
      <c r="L49" s="34"/>
      <c r="M49" s="34"/>
      <c r="N49" s="34"/>
      <c r="O49" s="34"/>
      <c r="P49" s="34"/>
      <c r="Q49" s="34"/>
      <c r="R49" s="34"/>
      <c r="S49" s="34"/>
      <c r="T49" s="34"/>
      <c r="U49" s="42" t="s">
        <v>84</v>
      </c>
      <c r="V49" s="34"/>
    </row>
    <row r="50" spans="1:22" x14ac:dyDescent="0.25">
      <c r="A50" s="13"/>
      <c r="B50" s="15"/>
      <c r="C50" s="15"/>
      <c r="D50" s="15"/>
      <c r="E50" s="15"/>
      <c r="F50" s="15"/>
      <c r="G50" s="16"/>
      <c r="H50" s="13"/>
      <c r="I50" s="19"/>
      <c r="J50" s="19"/>
      <c r="K50" s="15"/>
      <c r="L50" s="34"/>
      <c r="M50" s="34"/>
      <c r="N50" s="34"/>
      <c r="O50" s="34"/>
      <c r="P50" s="34"/>
      <c r="Q50" s="34"/>
      <c r="R50" s="34"/>
      <c r="S50" s="34"/>
      <c r="T50" s="34"/>
      <c r="U50" s="42" t="s">
        <v>85</v>
      </c>
      <c r="V50" s="34"/>
    </row>
    <row r="51" spans="1:22" x14ac:dyDescent="0.25">
      <c r="A51" s="13"/>
      <c r="B51" s="15"/>
      <c r="C51" s="15"/>
      <c r="D51" s="15"/>
      <c r="E51" s="15"/>
      <c r="F51" s="15"/>
      <c r="G51" s="16"/>
      <c r="H51" s="13"/>
      <c r="I51" s="19"/>
      <c r="J51" s="19"/>
      <c r="K51" s="15"/>
      <c r="L51" s="34"/>
      <c r="M51" s="34"/>
      <c r="N51" s="34"/>
      <c r="O51" s="34"/>
      <c r="P51" s="34"/>
      <c r="Q51" s="34"/>
      <c r="R51" s="34"/>
      <c r="S51" s="34"/>
      <c r="T51" s="34"/>
      <c r="U51" s="42" t="s">
        <v>86</v>
      </c>
      <c r="V51" s="34"/>
    </row>
    <row r="52" spans="1:22" x14ac:dyDescent="0.25">
      <c r="A52" s="13"/>
      <c r="B52" s="15"/>
      <c r="C52" s="15"/>
      <c r="D52" s="15"/>
      <c r="E52" s="15"/>
      <c r="F52" s="15"/>
      <c r="G52" s="16"/>
      <c r="H52" s="13"/>
      <c r="I52" s="19"/>
      <c r="J52" s="19"/>
      <c r="K52" s="15"/>
      <c r="L52" s="34"/>
      <c r="M52" s="34"/>
      <c r="N52" s="34"/>
      <c r="O52" s="34"/>
      <c r="P52" s="34"/>
      <c r="Q52" s="34"/>
      <c r="R52" s="34"/>
      <c r="S52" s="34"/>
      <c r="T52" s="34"/>
      <c r="U52" s="42" t="s">
        <v>87</v>
      </c>
      <c r="V52" s="34"/>
    </row>
    <row r="53" spans="1:22" x14ac:dyDescent="0.25">
      <c r="A53" s="13"/>
      <c r="B53" s="15"/>
      <c r="C53" s="15"/>
      <c r="D53" s="15"/>
      <c r="E53" s="15"/>
      <c r="F53" s="15"/>
      <c r="G53" s="16"/>
      <c r="H53" s="13"/>
      <c r="I53" s="19"/>
      <c r="J53" s="19"/>
      <c r="K53" s="15"/>
      <c r="L53" s="34"/>
      <c r="M53" s="34"/>
      <c r="N53" s="34"/>
      <c r="O53" s="34"/>
      <c r="P53" s="34"/>
      <c r="Q53" s="34"/>
      <c r="R53" s="34"/>
      <c r="S53" s="34"/>
      <c r="T53" s="34"/>
      <c r="U53" s="42" t="s">
        <v>88</v>
      </c>
      <c r="V53" s="34"/>
    </row>
    <row r="54" spans="1:22" x14ac:dyDescent="0.25">
      <c r="A54" s="13"/>
      <c r="B54" s="15"/>
      <c r="C54" s="15"/>
      <c r="D54" s="15"/>
      <c r="E54" s="15"/>
      <c r="F54" s="15"/>
      <c r="G54" s="16"/>
      <c r="H54" s="13"/>
      <c r="I54" s="19"/>
      <c r="J54" s="19"/>
      <c r="K54" s="15"/>
      <c r="L54" s="34"/>
      <c r="M54" s="34"/>
      <c r="N54" s="34"/>
      <c r="O54" s="34"/>
      <c r="P54" s="34"/>
      <c r="Q54" s="34"/>
      <c r="R54" s="34"/>
      <c r="S54" s="34"/>
      <c r="T54" s="34"/>
      <c r="U54" s="42" t="s">
        <v>89</v>
      </c>
      <c r="V54" s="34"/>
    </row>
    <row r="55" spans="1:22" x14ac:dyDescent="0.25">
      <c r="A55" s="13"/>
      <c r="B55" s="15"/>
      <c r="C55" s="15"/>
      <c r="D55" s="15"/>
      <c r="E55" s="15"/>
      <c r="F55" s="15"/>
      <c r="G55" s="16"/>
      <c r="H55" s="13"/>
      <c r="I55" s="19"/>
      <c r="J55" s="19"/>
      <c r="K55" s="15"/>
      <c r="L55" s="34"/>
      <c r="M55" s="34"/>
      <c r="N55" s="34"/>
      <c r="O55" s="34"/>
      <c r="P55" s="34"/>
      <c r="Q55" s="34"/>
      <c r="R55" s="34"/>
      <c r="S55" s="34"/>
      <c r="T55" s="34"/>
      <c r="U55" s="42" t="s">
        <v>90</v>
      </c>
      <c r="V55" s="34"/>
    </row>
    <row r="56" spans="1:22" x14ac:dyDescent="0.25">
      <c r="A56" s="13"/>
      <c r="B56" s="15"/>
      <c r="C56" s="15"/>
      <c r="D56" s="15"/>
      <c r="E56" s="15"/>
      <c r="F56" s="15"/>
      <c r="G56" s="16"/>
      <c r="H56" s="13"/>
      <c r="I56" s="19"/>
      <c r="J56" s="19"/>
      <c r="K56" s="15"/>
      <c r="L56" s="34"/>
      <c r="M56" s="34"/>
      <c r="N56" s="34"/>
      <c r="O56" s="34"/>
      <c r="P56" s="34"/>
      <c r="Q56" s="34"/>
      <c r="R56" s="34"/>
      <c r="S56" s="34"/>
      <c r="T56" s="34"/>
      <c r="U56" s="42" t="s">
        <v>91</v>
      </c>
      <c r="V56" s="34"/>
    </row>
    <row r="57" spans="1:22" x14ac:dyDescent="0.25">
      <c r="A57" s="13"/>
      <c r="B57" s="15"/>
      <c r="C57" s="15"/>
      <c r="D57" s="15"/>
      <c r="E57" s="15"/>
      <c r="F57" s="15"/>
      <c r="G57" s="16"/>
      <c r="H57" s="13"/>
      <c r="I57" s="19"/>
      <c r="J57" s="19"/>
      <c r="K57" s="15"/>
      <c r="L57" s="34"/>
      <c r="M57" s="34"/>
      <c r="N57" s="34"/>
      <c r="O57" s="34"/>
      <c r="P57" s="34"/>
      <c r="Q57" s="34"/>
      <c r="R57" s="34"/>
      <c r="S57" s="34"/>
      <c r="T57" s="34"/>
      <c r="U57" s="42" t="s">
        <v>92</v>
      </c>
      <c r="V57" s="34"/>
    </row>
    <row r="58" spans="1:22" x14ac:dyDescent="0.25">
      <c r="A58" s="13"/>
      <c r="B58" s="15"/>
      <c r="C58" s="15"/>
      <c r="D58" s="15"/>
      <c r="E58" s="15"/>
      <c r="F58" s="15"/>
      <c r="G58" s="16"/>
      <c r="H58" s="13"/>
      <c r="I58" s="19"/>
      <c r="J58" s="19"/>
      <c r="K58" s="15"/>
      <c r="L58" s="34"/>
      <c r="M58" s="34"/>
      <c r="N58" s="34"/>
      <c r="O58" s="34"/>
      <c r="P58" s="34"/>
      <c r="Q58" s="34"/>
      <c r="R58" s="34"/>
      <c r="S58" s="34"/>
      <c r="T58" s="34"/>
      <c r="U58" s="42" t="s">
        <v>93</v>
      </c>
      <c r="V58" s="34"/>
    </row>
    <row r="59" spans="1:22" x14ac:dyDescent="0.25">
      <c r="A59" s="13"/>
      <c r="B59" s="15"/>
      <c r="C59" s="15"/>
      <c r="D59" s="15"/>
      <c r="E59" s="15"/>
      <c r="F59" s="15"/>
      <c r="G59" s="16"/>
      <c r="H59" s="13"/>
      <c r="I59" s="19"/>
      <c r="J59" s="19"/>
      <c r="K59" s="15"/>
      <c r="L59" s="34"/>
      <c r="M59" s="34"/>
      <c r="N59" s="34"/>
      <c r="O59" s="34"/>
      <c r="P59" s="34"/>
      <c r="Q59" s="34"/>
      <c r="R59" s="34"/>
      <c r="S59" s="34"/>
      <c r="T59" s="34"/>
      <c r="U59" s="42" t="s">
        <v>94</v>
      </c>
      <c r="V59" s="34"/>
    </row>
    <row r="60" spans="1:22" x14ac:dyDescent="0.25">
      <c r="A60" s="13"/>
      <c r="B60" s="15"/>
      <c r="C60" s="15"/>
      <c r="D60" s="15"/>
      <c r="E60" s="15"/>
      <c r="F60" s="15"/>
      <c r="G60" s="16"/>
      <c r="H60" s="13"/>
      <c r="I60" s="19"/>
      <c r="J60" s="19"/>
      <c r="K60" s="15"/>
      <c r="L60" s="34"/>
      <c r="M60" s="34"/>
      <c r="N60" s="34"/>
      <c r="O60" s="34"/>
      <c r="P60" s="34"/>
      <c r="Q60" s="34"/>
      <c r="R60" s="34"/>
      <c r="S60" s="34"/>
      <c r="T60" s="34"/>
      <c r="U60" s="42" t="s">
        <v>95</v>
      </c>
      <c r="V60" s="34"/>
    </row>
    <row r="61" spans="1:22" x14ac:dyDescent="0.25">
      <c r="A61" s="13"/>
      <c r="B61" s="15"/>
      <c r="C61" s="15"/>
      <c r="D61" s="15"/>
      <c r="E61" s="15"/>
      <c r="F61" s="15"/>
      <c r="G61" s="16"/>
      <c r="H61" s="13"/>
      <c r="I61" s="19"/>
      <c r="J61" s="19"/>
      <c r="K61" s="15"/>
      <c r="L61" s="34"/>
      <c r="M61" s="34"/>
      <c r="N61" s="34"/>
      <c r="O61" s="34"/>
      <c r="P61" s="34"/>
      <c r="Q61" s="34"/>
      <c r="R61" s="34"/>
      <c r="S61" s="34"/>
      <c r="T61" s="34"/>
      <c r="U61" s="42" t="s">
        <v>96</v>
      </c>
      <c r="V61" s="34"/>
    </row>
    <row r="62" spans="1:22" x14ac:dyDescent="0.25">
      <c r="A62" s="13"/>
      <c r="B62" s="15"/>
      <c r="C62" s="15"/>
      <c r="D62" s="15"/>
      <c r="E62" s="15"/>
      <c r="F62" s="15"/>
      <c r="G62" s="16"/>
      <c r="H62" s="13"/>
      <c r="I62" s="19"/>
      <c r="J62" s="19"/>
      <c r="K62" s="15"/>
      <c r="L62" s="34"/>
      <c r="M62" s="34"/>
      <c r="N62" s="34"/>
      <c r="O62" s="34"/>
      <c r="P62" s="34"/>
      <c r="Q62" s="34"/>
      <c r="R62" s="34"/>
      <c r="S62" s="34"/>
      <c r="T62" s="34"/>
      <c r="U62" s="42" t="s">
        <v>97</v>
      </c>
      <c r="V62" s="34"/>
    </row>
    <row r="63" spans="1:22" x14ac:dyDescent="0.25">
      <c r="A63" s="13"/>
      <c r="B63" s="15"/>
      <c r="C63" s="15"/>
      <c r="D63" s="15"/>
      <c r="E63" s="15"/>
      <c r="F63" s="15"/>
      <c r="G63" s="16"/>
      <c r="H63" s="13"/>
      <c r="I63" s="19"/>
      <c r="J63" s="19"/>
      <c r="K63" s="15"/>
      <c r="L63" s="34"/>
      <c r="M63" s="34"/>
      <c r="N63" s="34"/>
      <c r="O63" s="34"/>
      <c r="P63" s="34"/>
      <c r="Q63" s="34"/>
      <c r="R63" s="34"/>
      <c r="S63" s="34"/>
      <c r="T63" s="34"/>
      <c r="U63" s="42" t="s">
        <v>236</v>
      </c>
      <c r="V63" s="34"/>
    </row>
    <row r="64" spans="1:22" x14ac:dyDescent="0.25">
      <c r="A64" s="13"/>
      <c r="B64" s="15"/>
      <c r="C64" s="15"/>
      <c r="D64" s="15"/>
      <c r="E64" s="15"/>
      <c r="F64" s="15"/>
      <c r="G64" s="16"/>
      <c r="H64" s="13"/>
      <c r="I64" s="19"/>
      <c r="J64" s="19"/>
      <c r="K64" s="15"/>
      <c r="L64" s="34"/>
      <c r="M64" s="34"/>
      <c r="N64" s="34"/>
      <c r="O64" s="34"/>
      <c r="P64" s="34"/>
      <c r="Q64" s="34"/>
      <c r="R64" s="34"/>
      <c r="S64" s="34"/>
      <c r="T64" s="34"/>
      <c r="U64" s="42" t="s">
        <v>98</v>
      </c>
      <c r="V64" s="34"/>
    </row>
    <row r="65" spans="1:22" x14ac:dyDescent="0.25">
      <c r="A65" s="13"/>
      <c r="B65" s="15"/>
      <c r="C65" s="15"/>
      <c r="D65" s="15"/>
      <c r="E65" s="15"/>
      <c r="F65" s="15"/>
      <c r="G65" s="16"/>
      <c r="H65" s="13"/>
      <c r="I65" s="19"/>
      <c r="J65" s="19"/>
      <c r="K65" s="15"/>
      <c r="L65" s="34"/>
      <c r="M65" s="34"/>
      <c r="N65" s="34"/>
      <c r="O65" s="34"/>
      <c r="P65" s="34"/>
      <c r="Q65" s="34"/>
      <c r="R65" s="34"/>
      <c r="S65" s="34"/>
      <c r="T65" s="34"/>
      <c r="U65" s="42" t="s">
        <v>99</v>
      </c>
      <c r="V65" s="34"/>
    </row>
    <row r="66" spans="1:22" x14ac:dyDescent="0.25">
      <c r="A66" s="13"/>
      <c r="B66" s="15"/>
      <c r="C66" s="15"/>
      <c r="D66" s="15"/>
      <c r="E66" s="15"/>
      <c r="F66" s="15"/>
      <c r="G66" s="16"/>
      <c r="H66" s="13"/>
      <c r="I66" s="19"/>
      <c r="J66" s="19"/>
      <c r="K66" s="15"/>
      <c r="L66" s="34"/>
      <c r="M66" s="34"/>
      <c r="N66" s="34"/>
      <c r="O66" s="34"/>
      <c r="P66" s="34"/>
      <c r="Q66" s="34"/>
      <c r="R66" s="34"/>
      <c r="S66" s="34"/>
      <c r="T66" s="34"/>
      <c r="U66" s="42" t="s">
        <v>100</v>
      </c>
      <c r="V66" s="34"/>
    </row>
    <row r="67" spans="1:22" x14ac:dyDescent="0.25">
      <c r="A67" s="13"/>
      <c r="B67" s="15"/>
      <c r="C67" s="15"/>
      <c r="D67" s="15"/>
      <c r="E67" s="15"/>
      <c r="F67" s="15"/>
      <c r="G67" s="16"/>
      <c r="H67" s="13"/>
      <c r="I67" s="19"/>
      <c r="J67" s="19"/>
      <c r="K67" s="15"/>
      <c r="L67" s="34"/>
      <c r="M67" s="34"/>
      <c r="N67" s="34"/>
      <c r="O67" s="34"/>
      <c r="P67" s="34"/>
      <c r="Q67" s="34"/>
      <c r="R67" s="34"/>
      <c r="S67" s="34"/>
      <c r="T67" s="34"/>
      <c r="U67" s="42" t="s">
        <v>101</v>
      </c>
      <c r="V67" s="34"/>
    </row>
    <row r="68" spans="1:22" x14ac:dyDescent="0.25">
      <c r="A68" s="13"/>
      <c r="B68" s="15"/>
      <c r="C68" s="15"/>
      <c r="D68" s="15"/>
      <c r="E68" s="15"/>
      <c r="F68" s="15"/>
      <c r="G68" s="16"/>
      <c r="H68" s="13"/>
      <c r="I68" s="19"/>
      <c r="J68" s="19"/>
      <c r="K68" s="15"/>
      <c r="L68" s="34"/>
      <c r="M68" s="34"/>
      <c r="N68" s="34"/>
      <c r="O68" s="34"/>
      <c r="P68" s="34"/>
      <c r="Q68" s="34"/>
      <c r="R68" s="34"/>
      <c r="S68" s="34"/>
      <c r="T68" s="34"/>
      <c r="U68" s="42" t="s">
        <v>102</v>
      </c>
      <c r="V68" s="34"/>
    </row>
    <row r="69" spans="1:22" x14ac:dyDescent="0.25">
      <c r="A69" s="13"/>
      <c r="B69" s="15"/>
      <c r="C69" s="15"/>
      <c r="D69" s="15"/>
      <c r="E69" s="15"/>
      <c r="F69" s="15"/>
      <c r="G69" s="16"/>
      <c r="H69" s="13"/>
      <c r="I69" s="19"/>
      <c r="J69" s="19"/>
      <c r="K69" s="15"/>
      <c r="L69" s="34"/>
      <c r="M69" s="34"/>
      <c r="N69" s="34"/>
      <c r="O69" s="34"/>
      <c r="P69" s="34"/>
      <c r="Q69" s="34"/>
      <c r="R69" s="34"/>
      <c r="S69" s="34"/>
      <c r="T69" s="34"/>
      <c r="U69" s="42" t="s">
        <v>103</v>
      </c>
      <c r="V69" s="34"/>
    </row>
    <row r="70" spans="1:22" x14ac:dyDescent="0.25">
      <c r="A70" s="13"/>
      <c r="B70" s="15"/>
      <c r="C70" s="15"/>
      <c r="D70" s="15"/>
      <c r="E70" s="15"/>
      <c r="F70" s="15"/>
      <c r="G70" s="16"/>
      <c r="H70" s="13"/>
      <c r="I70" s="19"/>
      <c r="J70" s="19"/>
      <c r="K70" s="15"/>
      <c r="L70" s="34"/>
      <c r="M70" s="34"/>
      <c r="N70" s="34"/>
      <c r="O70" s="34"/>
      <c r="P70" s="34"/>
      <c r="Q70" s="34"/>
      <c r="R70" s="34"/>
      <c r="S70" s="34"/>
      <c r="T70" s="34"/>
      <c r="U70" s="42" t="s">
        <v>104</v>
      </c>
      <c r="V70" s="34"/>
    </row>
    <row r="71" spans="1:22" x14ac:dyDescent="0.25">
      <c r="A71" s="13"/>
      <c r="B71" s="15"/>
      <c r="C71" s="15"/>
      <c r="D71" s="15"/>
      <c r="E71" s="15"/>
      <c r="F71" s="15"/>
      <c r="G71" s="16"/>
      <c r="H71" s="13"/>
      <c r="I71" s="19"/>
      <c r="J71" s="19"/>
      <c r="K71" s="15"/>
      <c r="L71" s="34"/>
      <c r="M71" s="34"/>
      <c r="N71" s="34"/>
      <c r="O71" s="34"/>
      <c r="P71" s="34"/>
      <c r="Q71" s="34"/>
      <c r="R71" s="34"/>
      <c r="S71" s="34"/>
      <c r="T71" s="34"/>
      <c r="U71" s="42" t="s">
        <v>105</v>
      </c>
      <c r="V71" s="34"/>
    </row>
    <row r="72" spans="1:22" x14ac:dyDescent="0.25">
      <c r="A72" s="13"/>
      <c r="B72" s="15"/>
      <c r="C72" s="15"/>
      <c r="D72" s="15"/>
      <c r="E72" s="15"/>
      <c r="F72" s="15"/>
      <c r="G72" s="16"/>
      <c r="H72" s="13"/>
      <c r="I72" s="19"/>
      <c r="J72" s="19"/>
      <c r="K72" s="15"/>
      <c r="L72" s="34"/>
      <c r="M72" s="34"/>
      <c r="N72" s="34"/>
      <c r="O72" s="34"/>
      <c r="P72" s="34"/>
      <c r="Q72" s="34"/>
      <c r="R72" s="34"/>
      <c r="S72" s="34"/>
      <c r="T72" s="34"/>
      <c r="U72" s="42" t="s">
        <v>106</v>
      </c>
      <c r="V72" s="34"/>
    </row>
    <row r="73" spans="1:22" x14ac:dyDescent="0.25">
      <c r="A73" s="13"/>
      <c r="B73" s="15"/>
      <c r="C73" s="15"/>
      <c r="D73" s="15"/>
      <c r="E73" s="15"/>
      <c r="F73" s="15"/>
      <c r="G73" s="16"/>
      <c r="H73" s="13"/>
      <c r="I73" s="19"/>
      <c r="J73" s="19"/>
      <c r="K73" s="15"/>
      <c r="L73" s="34"/>
      <c r="M73" s="34"/>
      <c r="N73" s="34"/>
      <c r="O73" s="34"/>
      <c r="P73" s="34"/>
      <c r="Q73" s="34"/>
      <c r="R73" s="34"/>
      <c r="S73" s="34"/>
      <c r="T73" s="34"/>
      <c r="U73" s="42" t="s">
        <v>107</v>
      </c>
      <c r="V73" s="34"/>
    </row>
    <row r="74" spans="1:22" x14ac:dyDescent="0.25">
      <c r="A74" s="13"/>
      <c r="B74" s="15"/>
      <c r="C74" s="15"/>
      <c r="D74" s="15"/>
      <c r="E74" s="15"/>
      <c r="F74" s="15"/>
      <c r="G74" s="16"/>
      <c r="H74" s="13"/>
      <c r="I74" s="19"/>
      <c r="J74" s="19"/>
      <c r="K74" s="15"/>
      <c r="L74" s="34"/>
      <c r="M74" s="34"/>
      <c r="N74" s="34"/>
      <c r="O74" s="34"/>
      <c r="P74" s="34"/>
      <c r="Q74" s="34"/>
      <c r="R74" s="34"/>
      <c r="S74" s="34"/>
      <c r="T74" s="34"/>
      <c r="U74" s="42" t="s">
        <v>108</v>
      </c>
      <c r="V74" s="34"/>
    </row>
    <row r="75" spans="1:22" x14ac:dyDescent="0.25">
      <c r="A75" s="13"/>
      <c r="B75" s="15"/>
      <c r="C75" s="15"/>
      <c r="D75" s="15"/>
      <c r="E75" s="15"/>
      <c r="F75" s="15"/>
      <c r="G75" s="16"/>
      <c r="H75" s="13"/>
      <c r="I75" s="19"/>
      <c r="J75" s="19"/>
      <c r="K75" s="15"/>
      <c r="L75" s="34"/>
      <c r="M75" s="34"/>
      <c r="N75" s="34"/>
      <c r="O75" s="34"/>
      <c r="P75" s="34"/>
      <c r="Q75" s="34"/>
      <c r="R75" s="34"/>
      <c r="S75" s="34"/>
      <c r="T75" s="34"/>
      <c r="U75" s="42" t="s">
        <v>109</v>
      </c>
      <c r="V75" s="34"/>
    </row>
    <row r="76" spans="1:22" x14ac:dyDescent="0.25">
      <c r="A76" s="13"/>
      <c r="B76" s="15"/>
      <c r="C76" s="15"/>
      <c r="D76" s="15"/>
      <c r="E76" s="15"/>
      <c r="F76" s="15"/>
      <c r="G76" s="16"/>
      <c r="H76" s="13"/>
      <c r="I76" s="19"/>
      <c r="J76" s="19"/>
      <c r="K76" s="15"/>
      <c r="L76" s="34"/>
      <c r="M76" s="34"/>
      <c r="N76" s="34"/>
      <c r="O76" s="34"/>
      <c r="P76" s="34"/>
      <c r="Q76" s="34"/>
      <c r="R76" s="34"/>
      <c r="S76" s="34"/>
      <c r="T76" s="34"/>
      <c r="U76" s="42" t="s">
        <v>110</v>
      </c>
      <c r="V76" s="34"/>
    </row>
    <row r="77" spans="1:22" x14ac:dyDescent="0.25">
      <c r="A77" s="13"/>
      <c r="B77" s="15"/>
      <c r="C77" s="15"/>
      <c r="D77" s="15"/>
      <c r="E77" s="15"/>
      <c r="F77" s="15"/>
      <c r="G77" s="16"/>
      <c r="H77" s="13"/>
      <c r="I77" s="19"/>
      <c r="J77" s="19"/>
      <c r="K77" s="15"/>
      <c r="L77" s="34"/>
      <c r="M77" s="34"/>
      <c r="N77" s="34"/>
      <c r="O77" s="34"/>
      <c r="P77" s="34"/>
      <c r="Q77" s="34"/>
      <c r="R77" s="34"/>
      <c r="S77" s="34"/>
      <c r="T77" s="34"/>
      <c r="U77" s="42" t="s">
        <v>111</v>
      </c>
      <c r="V77" s="34"/>
    </row>
    <row r="78" spans="1:22" x14ac:dyDescent="0.25">
      <c r="A78" s="13"/>
      <c r="B78" s="15"/>
      <c r="C78" s="15"/>
      <c r="D78" s="15"/>
      <c r="E78" s="15"/>
      <c r="F78" s="15"/>
      <c r="G78" s="16"/>
      <c r="H78" s="13"/>
      <c r="I78" s="19"/>
      <c r="J78" s="19"/>
      <c r="K78" s="15"/>
      <c r="L78" s="34"/>
      <c r="M78" s="34"/>
      <c r="N78" s="34"/>
      <c r="O78" s="34"/>
      <c r="P78" s="34"/>
      <c r="Q78" s="34"/>
      <c r="R78" s="34"/>
      <c r="S78" s="34"/>
      <c r="T78" s="34"/>
      <c r="U78" s="42" t="s">
        <v>112</v>
      </c>
      <c r="V78" s="34"/>
    </row>
    <row r="79" spans="1:22" x14ac:dyDescent="0.25">
      <c r="A79" s="13"/>
      <c r="B79" s="15"/>
      <c r="C79" s="15"/>
      <c r="D79" s="15"/>
      <c r="E79" s="15"/>
      <c r="F79" s="15"/>
      <c r="G79" s="16"/>
      <c r="H79" s="13"/>
      <c r="I79" s="19"/>
      <c r="J79" s="19"/>
      <c r="K79" s="15"/>
      <c r="L79" s="34"/>
      <c r="M79" s="34"/>
      <c r="N79" s="34"/>
      <c r="O79" s="34"/>
      <c r="P79" s="34"/>
      <c r="Q79" s="34"/>
      <c r="R79" s="34"/>
      <c r="S79" s="34"/>
      <c r="T79" s="34"/>
      <c r="U79" s="42" t="s">
        <v>113</v>
      </c>
      <c r="V79" s="34"/>
    </row>
    <row r="80" spans="1:22" x14ac:dyDescent="0.25">
      <c r="A80" s="13"/>
      <c r="B80" s="15"/>
      <c r="C80" s="15"/>
      <c r="D80" s="15"/>
      <c r="E80" s="15"/>
      <c r="F80" s="15"/>
      <c r="G80" s="16"/>
      <c r="H80" s="13"/>
      <c r="I80" s="19"/>
      <c r="J80" s="19"/>
      <c r="K80" s="15"/>
      <c r="L80" s="34"/>
      <c r="M80" s="34"/>
      <c r="N80" s="34"/>
      <c r="O80" s="34"/>
      <c r="P80" s="34"/>
      <c r="Q80" s="34"/>
      <c r="R80" s="34"/>
      <c r="S80" s="34"/>
      <c r="T80" s="34"/>
      <c r="U80" s="42" t="s">
        <v>114</v>
      </c>
      <c r="V80" s="34"/>
    </row>
    <row r="81" spans="1:22" x14ac:dyDescent="0.25">
      <c r="A81" s="13"/>
      <c r="B81" s="15"/>
      <c r="C81" s="15"/>
      <c r="D81" s="15"/>
      <c r="E81" s="15"/>
      <c r="F81" s="15"/>
      <c r="G81" s="16"/>
      <c r="H81" s="13"/>
      <c r="I81" s="19"/>
      <c r="J81" s="19"/>
      <c r="K81" s="15"/>
      <c r="L81" s="34"/>
      <c r="M81" s="34"/>
      <c r="N81" s="34"/>
      <c r="O81" s="34"/>
      <c r="P81" s="34"/>
      <c r="Q81" s="34"/>
      <c r="R81" s="34"/>
      <c r="S81" s="34"/>
      <c r="T81" s="34"/>
      <c r="U81" s="42" t="s">
        <v>115</v>
      </c>
      <c r="V81" s="34"/>
    </row>
    <row r="82" spans="1:22" x14ac:dyDescent="0.25">
      <c r="A82" s="13"/>
      <c r="B82" s="15"/>
      <c r="C82" s="15"/>
      <c r="D82" s="15"/>
      <c r="E82" s="15"/>
      <c r="F82" s="15"/>
      <c r="G82" s="16"/>
      <c r="H82" s="13"/>
      <c r="I82" s="19"/>
      <c r="J82" s="19"/>
      <c r="K82" s="15"/>
      <c r="L82" s="34"/>
      <c r="M82" s="34"/>
      <c r="N82" s="34"/>
      <c r="O82" s="34"/>
      <c r="P82" s="34"/>
      <c r="Q82" s="34"/>
      <c r="R82" s="34"/>
      <c r="S82" s="34"/>
      <c r="T82" s="34"/>
      <c r="U82" s="42" t="s">
        <v>116</v>
      </c>
      <c r="V82" s="34"/>
    </row>
    <row r="83" spans="1:22" x14ac:dyDescent="0.25">
      <c r="A83" s="13"/>
      <c r="B83" s="15"/>
      <c r="C83" s="15"/>
      <c r="D83" s="15"/>
      <c r="E83" s="15"/>
      <c r="F83" s="15"/>
      <c r="G83" s="16"/>
      <c r="H83" s="13"/>
      <c r="I83" s="19"/>
      <c r="J83" s="19"/>
      <c r="K83" s="15"/>
      <c r="L83" s="34"/>
      <c r="M83" s="34"/>
      <c r="N83" s="34"/>
      <c r="O83" s="34"/>
      <c r="P83" s="34"/>
      <c r="Q83" s="34"/>
      <c r="R83" s="34"/>
      <c r="S83" s="34"/>
      <c r="T83" s="34"/>
      <c r="U83" s="42" t="s">
        <v>117</v>
      </c>
      <c r="V83" s="34"/>
    </row>
    <row r="84" spans="1:22" x14ac:dyDescent="0.25">
      <c r="A84" s="13"/>
      <c r="B84" s="15"/>
      <c r="C84" s="15"/>
      <c r="D84" s="15"/>
      <c r="E84" s="15"/>
      <c r="F84" s="15"/>
      <c r="G84" s="16"/>
      <c r="H84" s="13"/>
      <c r="I84" s="19"/>
      <c r="J84" s="19"/>
      <c r="K84" s="15"/>
      <c r="L84" s="34"/>
      <c r="M84" s="34"/>
      <c r="N84" s="34"/>
      <c r="O84" s="34"/>
      <c r="P84" s="34"/>
      <c r="Q84" s="34"/>
      <c r="R84" s="34"/>
      <c r="S84" s="34"/>
      <c r="T84" s="34"/>
      <c r="U84" s="42" t="s">
        <v>118</v>
      </c>
      <c r="V84" s="34"/>
    </row>
    <row r="85" spans="1:22" x14ac:dyDescent="0.25">
      <c r="A85" s="13"/>
      <c r="B85" s="15"/>
      <c r="C85" s="15"/>
      <c r="D85" s="15"/>
      <c r="E85" s="15"/>
      <c r="F85" s="15"/>
      <c r="G85" s="16"/>
      <c r="H85" s="13"/>
      <c r="I85" s="19"/>
      <c r="J85" s="19"/>
      <c r="K85" s="15"/>
      <c r="L85" s="34"/>
      <c r="M85" s="34"/>
      <c r="N85" s="34"/>
      <c r="O85" s="34"/>
      <c r="P85" s="34"/>
      <c r="Q85" s="34"/>
      <c r="R85" s="34"/>
      <c r="S85" s="34"/>
      <c r="T85" s="34"/>
      <c r="U85" s="42" t="s">
        <v>119</v>
      </c>
      <c r="V85" s="34"/>
    </row>
    <row r="86" spans="1:22" x14ac:dyDescent="0.25">
      <c r="A86" s="13"/>
      <c r="B86" s="15"/>
      <c r="C86" s="15"/>
      <c r="D86" s="15"/>
      <c r="E86" s="15"/>
      <c r="F86" s="15"/>
      <c r="G86" s="16"/>
      <c r="H86" s="13"/>
      <c r="I86" s="19"/>
      <c r="J86" s="19"/>
      <c r="K86" s="15"/>
      <c r="L86" s="34"/>
      <c r="M86" s="34"/>
      <c r="N86" s="34"/>
      <c r="O86" s="34"/>
      <c r="P86" s="34"/>
      <c r="Q86" s="34"/>
      <c r="R86" s="34"/>
      <c r="S86" s="34"/>
      <c r="T86" s="34"/>
      <c r="U86" s="42" t="s">
        <v>120</v>
      </c>
      <c r="V86" s="34"/>
    </row>
    <row r="87" spans="1:22" x14ac:dyDescent="0.25">
      <c r="A87" s="13"/>
      <c r="B87" s="15"/>
      <c r="C87" s="15"/>
      <c r="D87" s="15"/>
      <c r="E87" s="15"/>
      <c r="F87" s="15"/>
      <c r="G87" s="16"/>
      <c r="H87" s="13"/>
      <c r="I87" s="19"/>
      <c r="J87" s="19"/>
      <c r="K87" s="15"/>
      <c r="L87" s="34"/>
      <c r="M87" s="34"/>
      <c r="N87" s="34"/>
      <c r="O87" s="34"/>
      <c r="P87" s="34"/>
      <c r="Q87" s="34"/>
      <c r="R87" s="34"/>
      <c r="S87" s="34"/>
      <c r="T87" s="34"/>
      <c r="U87" s="42" t="s">
        <v>121</v>
      </c>
      <c r="V87" s="34"/>
    </row>
    <row r="88" spans="1:22" x14ac:dyDescent="0.25">
      <c r="A88" s="13"/>
      <c r="B88" s="15"/>
      <c r="C88" s="15"/>
      <c r="D88" s="15"/>
      <c r="E88" s="15"/>
      <c r="F88" s="15"/>
      <c r="G88" s="16"/>
      <c r="H88" s="13"/>
      <c r="I88" s="19"/>
      <c r="J88" s="19"/>
      <c r="K88" s="15"/>
      <c r="L88" s="34"/>
      <c r="M88" s="34"/>
      <c r="N88" s="34"/>
      <c r="O88" s="34"/>
      <c r="P88" s="34"/>
      <c r="Q88" s="34"/>
      <c r="R88" s="34"/>
      <c r="S88" s="34"/>
      <c r="T88" s="34"/>
      <c r="U88" s="42" t="s">
        <v>122</v>
      </c>
      <c r="V88" s="34"/>
    </row>
    <row r="89" spans="1:22" x14ac:dyDescent="0.25">
      <c r="A89" s="13"/>
      <c r="B89" s="15"/>
      <c r="C89" s="15"/>
      <c r="D89" s="15"/>
      <c r="E89" s="15"/>
      <c r="F89" s="15"/>
      <c r="G89" s="16"/>
      <c r="H89" s="13"/>
      <c r="I89" s="19"/>
      <c r="J89" s="19"/>
      <c r="K89" s="15"/>
      <c r="L89" s="34"/>
      <c r="M89" s="34"/>
      <c r="N89" s="34"/>
      <c r="O89" s="34"/>
      <c r="P89" s="34"/>
      <c r="Q89" s="34"/>
      <c r="R89" s="34"/>
      <c r="S89" s="34"/>
      <c r="T89" s="34"/>
      <c r="U89" s="42" t="s">
        <v>123</v>
      </c>
      <c r="V89" s="34"/>
    </row>
    <row r="90" spans="1:22" x14ac:dyDescent="0.25">
      <c r="A90" s="13"/>
      <c r="B90" s="15"/>
      <c r="C90" s="15"/>
      <c r="D90" s="15"/>
      <c r="E90" s="15"/>
      <c r="F90" s="15"/>
      <c r="G90" s="16"/>
      <c r="H90" s="13"/>
      <c r="I90" s="19"/>
      <c r="J90" s="19"/>
      <c r="K90" s="15"/>
      <c r="L90" s="34"/>
      <c r="M90" s="34"/>
      <c r="N90" s="34"/>
      <c r="O90" s="34"/>
      <c r="P90" s="34"/>
      <c r="Q90" s="34"/>
      <c r="R90" s="34"/>
      <c r="S90" s="34"/>
      <c r="T90" s="34"/>
      <c r="U90" s="42" t="s">
        <v>124</v>
      </c>
      <c r="V90" s="34"/>
    </row>
    <row r="91" spans="1:22" x14ac:dyDescent="0.25">
      <c r="A91" s="13"/>
      <c r="B91" s="15"/>
      <c r="C91" s="15"/>
      <c r="D91" s="15"/>
      <c r="E91" s="15"/>
      <c r="F91" s="15"/>
      <c r="G91" s="16"/>
      <c r="H91" s="13"/>
      <c r="I91" s="19"/>
      <c r="J91" s="19"/>
      <c r="K91" s="15"/>
      <c r="L91" s="34"/>
      <c r="M91" s="34"/>
      <c r="N91" s="34"/>
      <c r="O91" s="34"/>
      <c r="P91" s="34"/>
      <c r="Q91" s="34"/>
      <c r="R91" s="34"/>
      <c r="S91" s="34"/>
      <c r="T91" s="34"/>
      <c r="U91" s="42" t="s">
        <v>125</v>
      </c>
      <c r="V91" s="34"/>
    </row>
    <row r="92" spans="1:22" x14ac:dyDescent="0.25">
      <c r="A92" s="13"/>
      <c r="B92" s="15"/>
      <c r="C92" s="15"/>
      <c r="D92" s="15"/>
      <c r="E92" s="15"/>
      <c r="F92" s="15"/>
      <c r="G92" s="16"/>
      <c r="H92" s="13"/>
      <c r="I92" s="19"/>
      <c r="J92" s="19"/>
      <c r="K92" s="15"/>
      <c r="L92" s="34"/>
      <c r="M92" s="34"/>
      <c r="N92" s="34"/>
      <c r="O92" s="34"/>
      <c r="P92" s="34"/>
      <c r="Q92" s="34"/>
      <c r="R92" s="34"/>
      <c r="S92" s="34"/>
      <c r="T92" s="34"/>
      <c r="U92" s="42" t="s">
        <v>126</v>
      </c>
      <c r="V92" s="34"/>
    </row>
    <row r="93" spans="1:22" x14ac:dyDescent="0.25">
      <c r="A93" s="13"/>
      <c r="B93" s="15"/>
      <c r="C93" s="15"/>
      <c r="D93" s="15"/>
      <c r="E93" s="15"/>
      <c r="F93" s="15"/>
      <c r="G93" s="16"/>
      <c r="H93" s="13"/>
      <c r="I93" s="19"/>
      <c r="J93" s="19"/>
      <c r="K93" s="15"/>
      <c r="L93" s="34"/>
      <c r="M93" s="34"/>
      <c r="N93" s="34"/>
      <c r="O93" s="34"/>
      <c r="P93" s="34"/>
      <c r="Q93" s="34"/>
      <c r="R93" s="34"/>
      <c r="S93" s="34"/>
      <c r="T93" s="34"/>
      <c r="U93" s="42" t="s">
        <v>127</v>
      </c>
      <c r="V93" s="34"/>
    </row>
    <row r="94" spans="1:22" x14ac:dyDescent="0.25">
      <c r="A94" s="13"/>
      <c r="B94" s="15"/>
      <c r="C94" s="15"/>
      <c r="D94" s="15"/>
      <c r="E94" s="15"/>
      <c r="F94" s="15"/>
      <c r="G94" s="16"/>
      <c r="H94" s="13"/>
      <c r="I94" s="19"/>
      <c r="J94" s="19"/>
      <c r="K94" s="15"/>
      <c r="L94" s="34"/>
      <c r="M94" s="34"/>
      <c r="N94" s="34"/>
      <c r="O94" s="34"/>
      <c r="P94" s="34"/>
      <c r="Q94" s="34"/>
      <c r="R94" s="34"/>
      <c r="S94" s="34"/>
      <c r="T94" s="34"/>
      <c r="U94" s="42" t="s">
        <v>128</v>
      </c>
      <c r="V94" s="34"/>
    </row>
    <row r="95" spans="1:22" x14ac:dyDescent="0.25">
      <c r="A95" s="13"/>
      <c r="B95" s="15"/>
      <c r="C95" s="15"/>
      <c r="D95" s="15"/>
      <c r="E95" s="15"/>
      <c r="F95" s="15"/>
      <c r="G95" s="16"/>
      <c r="H95" s="13"/>
      <c r="I95" s="19"/>
      <c r="J95" s="19"/>
      <c r="K95" s="15"/>
      <c r="L95" s="34"/>
      <c r="M95" s="34"/>
      <c r="N95" s="34"/>
      <c r="O95" s="34"/>
      <c r="P95" s="34"/>
      <c r="Q95" s="34"/>
      <c r="R95" s="34"/>
      <c r="S95" s="34"/>
      <c r="T95" s="34"/>
      <c r="U95" s="42" t="s">
        <v>129</v>
      </c>
      <c r="V95" s="34"/>
    </row>
    <row r="96" spans="1:22" x14ac:dyDescent="0.25">
      <c r="A96" s="13"/>
      <c r="B96" s="15"/>
      <c r="C96" s="15"/>
      <c r="D96" s="15"/>
      <c r="E96" s="15"/>
      <c r="F96" s="15"/>
      <c r="G96" s="16"/>
      <c r="H96" s="13"/>
      <c r="I96" s="19"/>
      <c r="J96" s="19"/>
      <c r="K96" s="15"/>
      <c r="L96" s="34"/>
      <c r="M96" s="34"/>
      <c r="N96" s="34"/>
      <c r="O96" s="34"/>
      <c r="P96" s="34"/>
      <c r="Q96" s="34"/>
      <c r="R96" s="34"/>
      <c r="S96" s="34"/>
      <c r="T96" s="34"/>
      <c r="U96" s="42" t="s">
        <v>130</v>
      </c>
      <c r="V96" s="34"/>
    </row>
    <row r="97" spans="1:22" x14ac:dyDescent="0.25">
      <c r="A97" s="13"/>
      <c r="B97" s="15"/>
      <c r="C97" s="15"/>
      <c r="D97" s="15"/>
      <c r="E97" s="15"/>
      <c r="F97" s="15"/>
      <c r="G97" s="16"/>
      <c r="H97" s="13"/>
      <c r="I97" s="19"/>
      <c r="J97" s="19"/>
      <c r="K97" s="15"/>
      <c r="L97" s="34"/>
      <c r="M97" s="34"/>
      <c r="N97" s="34"/>
      <c r="O97" s="34"/>
      <c r="P97" s="34"/>
      <c r="Q97" s="34"/>
      <c r="R97" s="34"/>
      <c r="S97" s="34"/>
      <c r="T97" s="34"/>
      <c r="U97" s="42" t="s">
        <v>131</v>
      </c>
      <c r="V97" s="34"/>
    </row>
    <row r="98" spans="1:22" x14ac:dyDescent="0.25">
      <c r="A98" s="13"/>
      <c r="B98" s="15"/>
      <c r="C98" s="15"/>
      <c r="D98" s="15"/>
      <c r="E98" s="15"/>
      <c r="F98" s="15"/>
      <c r="G98" s="16"/>
      <c r="H98" s="13"/>
      <c r="I98" s="19"/>
      <c r="J98" s="19"/>
      <c r="K98" s="15"/>
      <c r="L98" s="34"/>
      <c r="M98" s="34"/>
      <c r="N98" s="34"/>
      <c r="O98" s="34"/>
      <c r="P98" s="34"/>
      <c r="Q98" s="34"/>
      <c r="R98" s="34"/>
      <c r="S98" s="34"/>
      <c r="T98" s="34"/>
      <c r="U98" s="42" t="s">
        <v>132</v>
      </c>
      <c r="V98" s="34"/>
    </row>
    <row r="99" spans="1:22" x14ac:dyDescent="0.25">
      <c r="A99" s="13"/>
      <c r="B99" s="15"/>
      <c r="C99" s="15"/>
      <c r="D99" s="15"/>
      <c r="E99" s="15"/>
      <c r="F99" s="15"/>
      <c r="G99" s="16"/>
      <c r="H99" s="13"/>
      <c r="I99" s="19"/>
      <c r="J99" s="19"/>
      <c r="K99" s="15"/>
      <c r="L99" s="34"/>
      <c r="M99" s="34"/>
      <c r="N99" s="34"/>
      <c r="O99" s="34"/>
      <c r="P99" s="34"/>
      <c r="Q99" s="34"/>
      <c r="R99" s="34"/>
      <c r="S99" s="34"/>
      <c r="T99" s="34"/>
      <c r="U99" s="42" t="s">
        <v>133</v>
      </c>
      <c r="V99" s="34"/>
    </row>
    <row r="100" spans="1:22" x14ac:dyDescent="0.25">
      <c r="A100" s="13"/>
      <c r="B100" s="15"/>
      <c r="C100" s="15"/>
      <c r="D100" s="15"/>
      <c r="E100" s="15"/>
      <c r="F100" s="15"/>
      <c r="G100" s="16"/>
      <c r="H100" s="13"/>
      <c r="I100" s="19"/>
      <c r="J100" s="19"/>
      <c r="K100" s="15"/>
      <c r="L100" s="34"/>
      <c r="M100" s="34"/>
      <c r="N100" s="34"/>
      <c r="O100" s="34"/>
      <c r="P100" s="34"/>
      <c r="Q100" s="34"/>
      <c r="R100" s="34"/>
      <c r="S100" s="34"/>
      <c r="T100" s="34"/>
      <c r="U100" s="42" t="s">
        <v>134</v>
      </c>
      <c r="V100" s="34"/>
    </row>
    <row r="101" spans="1:22" x14ac:dyDescent="0.25">
      <c r="A101" s="13"/>
      <c r="B101" s="15"/>
      <c r="C101" s="15"/>
      <c r="D101" s="15"/>
      <c r="E101" s="15"/>
      <c r="F101" s="15"/>
      <c r="G101" s="16"/>
      <c r="H101" s="13"/>
      <c r="I101" s="19"/>
      <c r="J101" s="19"/>
      <c r="K101" s="15"/>
      <c r="L101" s="34"/>
      <c r="M101" s="34"/>
      <c r="N101" s="34"/>
      <c r="O101" s="34"/>
      <c r="P101" s="34"/>
      <c r="Q101" s="34"/>
      <c r="R101" s="34"/>
      <c r="S101" s="34"/>
      <c r="T101" s="34"/>
      <c r="U101" s="42" t="s">
        <v>135</v>
      </c>
      <c r="V101" s="34"/>
    </row>
    <row r="102" spans="1:22" x14ac:dyDescent="0.25">
      <c r="A102" s="13"/>
      <c r="B102" s="15"/>
      <c r="C102" s="15"/>
      <c r="D102" s="15"/>
      <c r="E102" s="15"/>
      <c r="F102" s="15"/>
      <c r="G102" s="16"/>
      <c r="H102" s="13"/>
      <c r="I102" s="19"/>
      <c r="J102" s="19"/>
      <c r="K102" s="15"/>
      <c r="L102" s="34"/>
      <c r="M102" s="34"/>
      <c r="N102" s="34"/>
      <c r="O102" s="34"/>
      <c r="P102" s="34"/>
      <c r="Q102" s="34"/>
      <c r="R102" s="34"/>
      <c r="S102" s="34"/>
      <c r="T102" s="34"/>
      <c r="U102" s="42" t="s">
        <v>136</v>
      </c>
      <c r="V102" s="34"/>
    </row>
    <row r="103" spans="1:22" ht="16.5" customHeight="1" x14ac:dyDescent="0.25">
      <c r="A103" s="13"/>
      <c r="B103" s="15"/>
      <c r="C103" s="15"/>
      <c r="D103" s="15"/>
      <c r="E103" s="15"/>
      <c r="F103" s="15"/>
      <c r="G103" s="16"/>
      <c r="H103" s="13"/>
      <c r="I103" s="19"/>
      <c r="J103" s="19"/>
      <c r="K103" s="15"/>
      <c r="L103" s="34"/>
      <c r="M103" s="34"/>
      <c r="N103" s="34"/>
      <c r="O103" s="34"/>
      <c r="P103" s="34"/>
      <c r="Q103" s="34"/>
      <c r="R103" s="34"/>
      <c r="S103" s="34"/>
      <c r="T103" s="34"/>
      <c r="U103" s="42" t="s">
        <v>137</v>
      </c>
      <c r="V103" s="34"/>
    </row>
    <row r="104" spans="1:22" x14ac:dyDescent="0.25">
      <c r="A104" s="13"/>
      <c r="B104" s="15"/>
      <c r="C104" s="15"/>
      <c r="D104" s="15"/>
      <c r="E104" s="15"/>
      <c r="F104" s="15"/>
      <c r="G104" s="16"/>
      <c r="H104" s="13"/>
      <c r="I104" s="19"/>
      <c r="J104" s="19"/>
      <c r="K104" s="15"/>
      <c r="L104" s="34"/>
      <c r="M104" s="34"/>
      <c r="N104" s="34"/>
      <c r="O104" s="34"/>
      <c r="P104" s="34"/>
      <c r="Q104" s="34"/>
      <c r="R104" s="34"/>
      <c r="S104" s="34"/>
      <c r="T104" s="34"/>
      <c r="U104" s="42" t="s">
        <v>138</v>
      </c>
      <c r="V104" s="34"/>
    </row>
    <row r="105" spans="1:22" x14ac:dyDescent="0.25">
      <c r="A105" s="13"/>
      <c r="B105" s="15"/>
      <c r="C105" s="15"/>
      <c r="D105" s="15"/>
      <c r="E105" s="15"/>
      <c r="F105" s="15"/>
      <c r="G105" s="16"/>
      <c r="H105" s="13"/>
      <c r="I105" s="19"/>
      <c r="J105" s="19"/>
      <c r="K105" s="15"/>
      <c r="L105" s="34"/>
      <c r="M105" s="34"/>
      <c r="N105" s="34"/>
      <c r="O105" s="34"/>
      <c r="P105" s="34"/>
      <c r="Q105" s="34"/>
      <c r="R105" s="34"/>
      <c r="S105" s="34"/>
      <c r="T105" s="34"/>
      <c r="U105" s="42" t="s">
        <v>139</v>
      </c>
      <c r="V105" s="34"/>
    </row>
    <row r="106" spans="1:22" x14ac:dyDescent="0.25">
      <c r="A106" s="13"/>
      <c r="B106" s="15"/>
      <c r="C106" s="15"/>
      <c r="D106" s="15"/>
      <c r="E106" s="15"/>
      <c r="F106" s="15"/>
      <c r="G106" s="16"/>
      <c r="H106" s="13"/>
      <c r="I106" s="19"/>
      <c r="J106" s="19"/>
      <c r="K106" s="15"/>
      <c r="L106" s="43"/>
      <c r="M106" s="43"/>
      <c r="N106" s="43"/>
      <c r="O106" s="43"/>
      <c r="P106" s="34"/>
      <c r="Q106" s="34"/>
      <c r="R106" s="34"/>
      <c r="S106" s="34"/>
      <c r="T106" s="34"/>
      <c r="U106" s="42" t="s">
        <v>140</v>
      </c>
      <c r="V106" s="34"/>
    </row>
    <row r="107" spans="1:22" x14ac:dyDescent="0.25">
      <c r="A107" s="13"/>
      <c r="B107" s="15"/>
      <c r="C107" s="15"/>
      <c r="D107" s="15"/>
      <c r="E107" s="15"/>
      <c r="F107" s="15"/>
      <c r="G107" s="16"/>
      <c r="H107" s="13"/>
      <c r="I107" s="19"/>
      <c r="J107" s="19"/>
      <c r="K107" s="15"/>
      <c r="L107" s="44"/>
      <c r="M107" s="44"/>
      <c r="N107" s="44"/>
      <c r="O107" s="41"/>
      <c r="P107" s="34"/>
      <c r="Q107" s="34"/>
      <c r="R107" s="34"/>
      <c r="S107" s="34"/>
      <c r="T107" s="34"/>
      <c r="U107" s="42" t="s">
        <v>141</v>
      </c>
      <c r="V107" s="34"/>
    </row>
    <row r="108" spans="1:22" x14ac:dyDescent="0.25">
      <c r="A108" s="13"/>
      <c r="B108" s="15"/>
      <c r="C108" s="15"/>
      <c r="D108" s="15"/>
      <c r="E108" s="15"/>
      <c r="F108" s="15"/>
      <c r="G108" s="16"/>
      <c r="H108" s="13"/>
      <c r="I108" s="19"/>
      <c r="J108" s="19"/>
      <c r="K108" s="15"/>
      <c r="L108" s="43"/>
      <c r="M108" s="43"/>
      <c r="N108" s="43"/>
      <c r="O108" s="43"/>
      <c r="P108" s="34"/>
      <c r="Q108" s="34"/>
      <c r="R108" s="34"/>
      <c r="S108" s="34"/>
      <c r="T108" s="34"/>
      <c r="U108" s="42" t="s">
        <v>142</v>
      </c>
      <c r="V108" s="34"/>
    </row>
    <row r="109" spans="1:22" x14ac:dyDescent="0.25">
      <c r="A109" s="13"/>
      <c r="B109" s="15"/>
      <c r="C109" s="15"/>
      <c r="D109" s="15"/>
      <c r="E109" s="15"/>
      <c r="F109" s="15"/>
      <c r="G109" s="16"/>
      <c r="H109" s="13"/>
      <c r="I109" s="19"/>
      <c r="J109" s="19"/>
      <c r="K109" s="15"/>
      <c r="L109" s="43"/>
      <c r="M109" s="43"/>
      <c r="N109" s="43"/>
      <c r="O109" s="43"/>
      <c r="P109" s="34"/>
      <c r="Q109" s="34"/>
      <c r="R109" s="34"/>
      <c r="S109" s="34"/>
      <c r="T109" s="34"/>
      <c r="U109" s="42" t="s">
        <v>143</v>
      </c>
      <c r="V109" s="34"/>
    </row>
    <row r="110" spans="1:22" x14ac:dyDescent="0.25">
      <c r="A110" s="13"/>
      <c r="B110" s="15"/>
      <c r="C110" s="15"/>
      <c r="D110" s="15"/>
      <c r="E110" s="15"/>
      <c r="F110" s="15"/>
      <c r="G110" s="16"/>
      <c r="H110" s="13"/>
      <c r="I110" s="19"/>
      <c r="J110" s="19"/>
      <c r="K110" s="15"/>
      <c r="L110" s="43"/>
      <c r="M110" s="43"/>
      <c r="N110" s="43"/>
      <c r="O110" s="43"/>
      <c r="P110" s="34"/>
      <c r="Q110" s="34"/>
      <c r="R110" s="34"/>
      <c r="S110" s="34"/>
      <c r="T110" s="34"/>
      <c r="U110" s="42" t="s">
        <v>144</v>
      </c>
      <c r="V110" s="34"/>
    </row>
    <row r="111" spans="1:22" x14ac:dyDescent="0.25">
      <c r="A111" s="13"/>
      <c r="B111" s="15"/>
      <c r="C111" s="15"/>
      <c r="D111" s="15"/>
      <c r="E111" s="15"/>
      <c r="F111" s="15"/>
      <c r="G111" s="16"/>
      <c r="H111" s="13"/>
      <c r="I111" s="19"/>
      <c r="J111" s="19"/>
      <c r="K111" s="15"/>
      <c r="L111" s="43"/>
      <c r="M111" s="43"/>
      <c r="N111" s="43"/>
      <c r="O111" s="43"/>
      <c r="P111" s="34"/>
      <c r="Q111" s="34"/>
      <c r="R111" s="34"/>
      <c r="S111" s="34"/>
      <c r="T111" s="34"/>
      <c r="U111" s="42" t="s">
        <v>145</v>
      </c>
      <c r="V111" s="34"/>
    </row>
    <row r="112" spans="1:22" x14ac:dyDescent="0.25">
      <c r="A112" s="13"/>
      <c r="B112" s="15"/>
      <c r="C112" s="15"/>
      <c r="D112" s="15"/>
      <c r="E112" s="15"/>
      <c r="F112" s="15"/>
      <c r="G112" s="16"/>
      <c r="H112" s="13"/>
      <c r="I112" s="19"/>
      <c r="J112" s="19"/>
      <c r="K112" s="15"/>
      <c r="L112" s="8"/>
      <c r="M112" s="8"/>
      <c r="N112" s="8"/>
      <c r="O112" s="8"/>
      <c r="U112" s="42" t="s">
        <v>146</v>
      </c>
    </row>
    <row r="113" spans="1:21" x14ac:dyDescent="0.25">
      <c r="A113" s="13"/>
      <c r="B113" s="15"/>
      <c r="C113" s="15"/>
      <c r="D113" s="15"/>
      <c r="E113" s="15"/>
      <c r="F113" s="15"/>
      <c r="G113" s="16"/>
      <c r="H113" s="13"/>
      <c r="I113" s="19"/>
      <c r="J113" s="19"/>
      <c r="K113" s="15"/>
      <c r="L113" s="8"/>
      <c r="M113" s="8"/>
      <c r="N113" s="8"/>
      <c r="O113" s="8"/>
      <c r="U113" s="42" t="s">
        <v>147</v>
      </c>
    </row>
    <row r="114" spans="1:21" x14ac:dyDescent="0.25">
      <c r="A114" s="13"/>
      <c r="B114" s="15"/>
      <c r="C114" s="15"/>
      <c r="D114" s="15"/>
      <c r="E114" s="15"/>
      <c r="F114" s="15"/>
      <c r="G114" s="16"/>
      <c r="H114" s="13"/>
      <c r="I114" s="19"/>
      <c r="J114" s="19"/>
      <c r="K114" s="15"/>
      <c r="L114" s="8"/>
      <c r="M114" s="8"/>
      <c r="N114" s="8"/>
      <c r="O114" s="8"/>
    </row>
    <row r="115" spans="1:21" x14ac:dyDescent="0.25">
      <c r="A115" s="13"/>
      <c r="B115" s="15"/>
      <c r="C115" s="15"/>
      <c r="D115" s="15"/>
      <c r="E115" s="15"/>
      <c r="F115" s="15"/>
      <c r="G115" s="16"/>
      <c r="H115" s="13"/>
      <c r="I115" s="19"/>
      <c r="J115" s="19"/>
      <c r="K115" s="15"/>
      <c r="L115" s="8"/>
      <c r="M115" s="8"/>
      <c r="N115" s="8"/>
      <c r="O115" s="8"/>
    </row>
    <row r="116" spans="1:21" x14ac:dyDescent="0.25">
      <c r="A116" s="13"/>
      <c r="B116" s="15"/>
      <c r="C116" s="15"/>
      <c r="D116" s="15"/>
      <c r="E116" s="15"/>
      <c r="F116" s="15"/>
      <c r="G116" s="16"/>
      <c r="H116" s="13"/>
      <c r="I116" s="19"/>
      <c r="J116" s="19"/>
      <c r="K116" s="15"/>
      <c r="L116" s="8"/>
      <c r="M116" s="8"/>
      <c r="N116" s="8"/>
      <c r="O116" s="8"/>
    </row>
    <row r="117" spans="1:21" x14ac:dyDescent="0.25">
      <c r="A117" s="13"/>
      <c r="B117" s="15"/>
      <c r="C117" s="15"/>
      <c r="D117" s="15"/>
      <c r="E117" s="15"/>
      <c r="F117" s="15"/>
      <c r="G117" s="16"/>
      <c r="H117" s="13"/>
      <c r="I117" s="19"/>
      <c r="J117" s="19"/>
      <c r="K117" s="15"/>
      <c r="L117" s="8"/>
      <c r="M117" s="8"/>
      <c r="N117" s="8"/>
      <c r="O117" s="8"/>
    </row>
    <row r="118" spans="1:21" x14ac:dyDescent="0.25">
      <c r="A118" s="13"/>
      <c r="B118" s="15"/>
      <c r="C118" s="15"/>
      <c r="D118" s="15"/>
      <c r="E118" s="15"/>
      <c r="F118" s="15"/>
      <c r="G118" s="16"/>
      <c r="H118" s="13"/>
      <c r="I118" s="19"/>
      <c r="J118" s="19"/>
      <c r="K118" s="15"/>
      <c r="L118" s="8"/>
      <c r="M118" s="8"/>
      <c r="N118" s="8"/>
      <c r="O118" s="8"/>
    </row>
    <row r="119" spans="1:21" x14ac:dyDescent="0.25">
      <c r="A119" s="13"/>
      <c r="B119" s="15"/>
      <c r="C119" s="15"/>
      <c r="D119" s="15"/>
      <c r="E119" s="15"/>
      <c r="F119" s="15"/>
      <c r="G119" s="16"/>
      <c r="H119" s="13"/>
      <c r="I119" s="19"/>
      <c r="J119" s="19"/>
      <c r="K119" s="15"/>
      <c r="L119" s="8"/>
      <c r="M119" s="8"/>
      <c r="N119" s="8"/>
      <c r="O119" s="8"/>
    </row>
    <row r="120" spans="1:21" x14ac:dyDescent="0.25">
      <c r="A120" s="13"/>
      <c r="B120" s="15"/>
      <c r="C120" s="15"/>
      <c r="D120" s="15"/>
      <c r="E120" s="15"/>
      <c r="F120" s="15"/>
      <c r="G120" s="16"/>
      <c r="H120" s="13"/>
      <c r="I120" s="19"/>
      <c r="J120" s="19"/>
      <c r="K120" s="15"/>
      <c r="L120" s="8"/>
      <c r="M120" s="8"/>
      <c r="N120" s="8"/>
      <c r="O120" s="8"/>
    </row>
    <row r="121" spans="1:21" x14ac:dyDescent="0.25">
      <c r="A121" s="13"/>
      <c r="B121" s="15"/>
      <c r="C121" s="15"/>
      <c r="D121" s="15"/>
      <c r="E121" s="15"/>
      <c r="F121" s="15"/>
      <c r="G121" s="16"/>
      <c r="H121" s="13"/>
      <c r="I121" s="19"/>
      <c r="J121" s="19"/>
      <c r="K121" s="15"/>
      <c r="L121" s="8"/>
      <c r="M121" s="8"/>
      <c r="N121" s="8"/>
      <c r="O121" s="8"/>
    </row>
    <row r="122" spans="1:21" x14ac:dyDescent="0.25">
      <c r="A122" s="13"/>
      <c r="B122" s="15"/>
      <c r="C122" s="15"/>
      <c r="D122" s="15"/>
      <c r="E122" s="15"/>
      <c r="F122" s="15"/>
      <c r="G122" s="16"/>
      <c r="H122" s="13"/>
      <c r="I122" s="19"/>
      <c r="J122" s="19"/>
      <c r="K122" s="15"/>
      <c r="L122" s="8"/>
      <c r="M122" s="8"/>
      <c r="N122" s="8"/>
      <c r="O122" s="8"/>
    </row>
    <row r="123" spans="1:21" x14ac:dyDescent="0.25">
      <c r="A123" s="13"/>
      <c r="B123" s="15"/>
      <c r="C123" s="15"/>
      <c r="D123" s="15"/>
      <c r="E123" s="15"/>
      <c r="F123" s="15"/>
      <c r="G123" s="16"/>
      <c r="H123" s="13"/>
      <c r="I123" s="19"/>
      <c r="J123" s="19"/>
      <c r="K123" s="15"/>
      <c r="L123" s="8"/>
      <c r="M123" s="8"/>
      <c r="N123" s="8"/>
      <c r="O123" s="8"/>
    </row>
    <row r="124" spans="1:21" x14ac:dyDescent="0.25">
      <c r="A124" s="13"/>
      <c r="B124" s="15"/>
      <c r="C124" s="15"/>
      <c r="D124" s="15"/>
      <c r="E124" s="15"/>
      <c r="F124" s="15"/>
      <c r="G124" s="16"/>
      <c r="H124" s="13"/>
      <c r="I124" s="19"/>
      <c r="J124" s="19"/>
      <c r="K124" s="15"/>
      <c r="L124" s="8"/>
      <c r="M124" s="8"/>
      <c r="N124" s="8"/>
      <c r="O124" s="8"/>
    </row>
    <row r="125" spans="1:21" x14ac:dyDescent="0.25">
      <c r="A125" s="13"/>
      <c r="B125" s="15"/>
      <c r="C125" s="15"/>
      <c r="D125" s="15"/>
      <c r="E125" s="15"/>
      <c r="F125" s="15"/>
      <c r="G125" s="16"/>
      <c r="H125" s="13"/>
      <c r="I125" s="19"/>
      <c r="J125" s="19"/>
      <c r="K125" s="15"/>
      <c r="L125" s="8"/>
      <c r="M125" s="8"/>
      <c r="N125" s="8"/>
      <c r="O125" s="8"/>
    </row>
    <row r="126" spans="1:21" x14ac:dyDescent="0.25">
      <c r="A126" s="13"/>
      <c r="B126" s="15"/>
      <c r="C126" s="15"/>
      <c r="D126" s="15"/>
      <c r="E126" s="15"/>
      <c r="F126" s="15"/>
      <c r="G126" s="16"/>
      <c r="H126" s="13"/>
      <c r="I126" s="19"/>
      <c r="J126" s="19"/>
      <c r="K126" s="15"/>
      <c r="L126" s="8"/>
      <c r="M126" s="8"/>
      <c r="N126" s="8"/>
      <c r="O126" s="8"/>
    </row>
    <row r="127" spans="1:21" x14ac:dyDescent="0.25">
      <c r="A127" s="13"/>
      <c r="B127" s="15"/>
      <c r="C127" s="15"/>
      <c r="D127" s="15"/>
      <c r="E127" s="15"/>
      <c r="F127" s="15"/>
      <c r="G127" s="16"/>
      <c r="H127" s="13"/>
      <c r="I127" s="19"/>
      <c r="J127" s="19"/>
      <c r="K127" s="15"/>
      <c r="L127" s="8"/>
      <c r="M127" s="8"/>
      <c r="N127" s="8"/>
      <c r="O127" s="8"/>
    </row>
    <row r="128" spans="1:21" x14ac:dyDescent="0.25">
      <c r="A128" s="13"/>
      <c r="B128" s="15"/>
      <c r="C128" s="15"/>
      <c r="D128" s="15"/>
      <c r="E128" s="15"/>
      <c r="F128" s="15"/>
      <c r="G128" s="16"/>
      <c r="H128" s="13"/>
      <c r="I128" s="19"/>
      <c r="J128" s="19"/>
      <c r="K128" s="15"/>
      <c r="L128" s="8"/>
      <c r="M128" s="8"/>
      <c r="N128" s="8"/>
      <c r="O128" s="8"/>
    </row>
    <row r="129" spans="1:15" x14ac:dyDescent="0.25">
      <c r="A129" s="13"/>
      <c r="B129" s="15"/>
      <c r="C129" s="15"/>
      <c r="D129" s="15"/>
      <c r="E129" s="15"/>
      <c r="F129" s="15"/>
      <c r="G129" s="16"/>
      <c r="H129" s="13"/>
      <c r="I129" s="19"/>
      <c r="J129" s="19"/>
      <c r="K129" s="15"/>
      <c r="L129" s="8"/>
      <c r="M129" s="8"/>
      <c r="N129" s="8"/>
      <c r="O129" s="8"/>
    </row>
    <row r="130" spans="1:15" x14ac:dyDescent="0.25">
      <c r="A130" s="13"/>
      <c r="B130" s="15"/>
      <c r="C130" s="15"/>
      <c r="D130" s="15"/>
      <c r="E130" s="15"/>
      <c r="F130" s="15"/>
      <c r="G130" s="16"/>
      <c r="H130" s="13"/>
      <c r="I130" s="19"/>
      <c r="J130" s="19"/>
      <c r="K130" s="15"/>
      <c r="L130" s="8"/>
      <c r="M130" s="8"/>
      <c r="N130" s="8"/>
      <c r="O130" s="8"/>
    </row>
    <row r="131" spans="1:15" x14ac:dyDescent="0.25">
      <c r="A131" s="13"/>
      <c r="B131" s="15"/>
      <c r="C131" s="15"/>
      <c r="D131" s="15"/>
      <c r="E131" s="15"/>
      <c r="F131" s="15"/>
      <c r="G131" s="16"/>
      <c r="H131" s="13"/>
      <c r="I131" s="19"/>
      <c r="J131" s="19"/>
      <c r="K131" s="15"/>
      <c r="L131" s="8"/>
      <c r="M131" s="8"/>
      <c r="N131" s="8"/>
      <c r="O131" s="8"/>
    </row>
    <row r="132" spans="1:15" x14ac:dyDescent="0.25">
      <c r="A132" s="13"/>
      <c r="B132" s="15"/>
      <c r="C132" s="15"/>
      <c r="D132" s="15"/>
      <c r="E132" s="15"/>
      <c r="F132" s="15"/>
      <c r="G132" s="16"/>
      <c r="H132" s="13"/>
      <c r="I132" s="19"/>
      <c r="J132" s="19"/>
      <c r="K132" s="15"/>
      <c r="L132" s="8"/>
      <c r="M132" s="8"/>
      <c r="N132" s="8"/>
      <c r="O132" s="8"/>
    </row>
    <row r="133" spans="1:15" x14ac:dyDescent="0.25">
      <c r="L133" s="8"/>
      <c r="M133" s="8"/>
      <c r="N133" s="8"/>
      <c r="O133" s="8"/>
    </row>
    <row r="134" spans="1:15" x14ac:dyDescent="0.25">
      <c r="L134" s="8"/>
      <c r="M134" s="8"/>
      <c r="N134" s="8"/>
      <c r="O134" s="8"/>
    </row>
    <row r="135" spans="1:15" x14ac:dyDescent="0.25">
      <c r="L135" s="8"/>
      <c r="M135" s="8"/>
      <c r="N135" s="8"/>
      <c r="O135" s="8"/>
    </row>
    <row r="136" spans="1:15" x14ac:dyDescent="0.25">
      <c r="L136" s="8"/>
      <c r="M136" s="8"/>
      <c r="N136" s="8"/>
      <c r="O136" s="8"/>
    </row>
    <row r="137" spans="1:15" x14ac:dyDescent="0.25">
      <c r="L137" s="8"/>
      <c r="M137" s="8"/>
      <c r="N137" s="8"/>
      <c r="O137" s="8"/>
    </row>
    <row r="138" spans="1:15" x14ac:dyDescent="0.25">
      <c r="L138" s="8"/>
      <c r="M138" s="8"/>
      <c r="N138" s="8"/>
      <c r="O138" s="8"/>
    </row>
    <row r="139" spans="1:15" x14ac:dyDescent="0.25">
      <c r="L139" s="8"/>
      <c r="M139" s="8"/>
      <c r="N139" s="8"/>
      <c r="O139" s="8"/>
    </row>
    <row r="140" spans="1:15" x14ac:dyDescent="0.25">
      <c r="L140" s="8"/>
      <c r="M140" s="8"/>
      <c r="N140" s="8"/>
      <c r="O140" s="8"/>
    </row>
    <row r="141" spans="1:15" x14ac:dyDescent="0.25">
      <c r="L141" s="8"/>
      <c r="M141" s="8"/>
      <c r="N141" s="8"/>
      <c r="O141" s="8"/>
    </row>
    <row r="142" spans="1:15" x14ac:dyDescent="0.25">
      <c r="L142" s="8"/>
      <c r="M142" s="8"/>
      <c r="N142" s="8"/>
      <c r="O142" s="8"/>
    </row>
    <row r="143" spans="1:15" x14ac:dyDescent="0.25">
      <c r="L143" s="8"/>
      <c r="M143" s="8"/>
      <c r="N143" s="8"/>
      <c r="O143" s="8"/>
    </row>
    <row r="144" spans="1:15" x14ac:dyDescent="0.25">
      <c r="L144" s="8"/>
      <c r="M144" s="8"/>
      <c r="N144" s="8"/>
      <c r="O144" s="8"/>
    </row>
    <row r="145" spans="12:15" x14ac:dyDescent="0.25">
      <c r="L145" s="8"/>
      <c r="M145" s="8"/>
      <c r="N145" s="8"/>
      <c r="O145" s="8"/>
    </row>
    <row r="146" spans="12:15" x14ac:dyDescent="0.25">
      <c r="L146" s="8"/>
      <c r="M146" s="8"/>
      <c r="N146" s="8"/>
      <c r="O146" s="8"/>
    </row>
    <row r="147" spans="12:15" x14ac:dyDescent="0.25">
      <c r="L147" s="8"/>
      <c r="M147" s="8"/>
      <c r="N147" s="8"/>
      <c r="O147" s="8"/>
    </row>
    <row r="148" spans="12:15" x14ac:dyDescent="0.25">
      <c r="L148" s="8"/>
      <c r="M148" s="8"/>
      <c r="N148" s="8"/>
      <c r="O148" s="8"/>
    </row>
    <row r="149" spans="12:15" x14ac:dyDescent="0.25">
      <c r="L149" s="8"/>
      <c r="M149" s="8"/>
      <c r="N149" s="8"/>
      <c r="O149" s="8"/>
    </row>
    <row r="150" spans="12:15" x14ac:dyDescent="0.25">
      <c r="L150" s="8"/>
      <c r="M150" s="8"/>
      <c r="N150" s="8"/>
      <c r="O150" s="8"/>
    </row>
    <row r="151" spans="12:15" x14ac:dyDescent="0.25">
      <c r="L151" s="8"/>
      <c r="M151" s="8"/>
      <c r="N151" s="8"/>
      <c r="O151" s="8"/>
    </row>
    <row r="152" spans="12:15" x14ac:dyDescent="0.25">
      <c r="L152" s="8"/>
      <c r="M152" s="8"/>
      <c r="N152" s="8"/>
      <c r="O152" s="8"/>
    </row>
    <row r="153" spans="12:15" x14ac:dyDescent="0.25">
      <c r="L153" s="8"/>
      <c r="M153" s="8"/>
      <c r="N153" s="8"/>
      <c r="O153" s="8"/>
    </row>
    <row r="154" spans="12:15" x14ac:dyDescent="0.25">
      <c r="L154" s="8"/>
      <c r="M154" s="8"/>
      <c r="N154" s="8"/>
      <c r="O154" s="8"/>
    </row>
    <row r="155" spans="12:15" x14ac:dyDescent="0.25">
      <c r="L155" s="8"/>
      <c r="M155" s="8"/>
      <c r="N155" s="8"/>
      <c r="O155" s="8"/>
    </row>
    <row r="156" spans="12:15" x14ac:dyDescent="0.25">
      <c r="L156" s="8"/>
      <c r="M156" s="8"/>
      <c r="N156" s="8"/>
      <c r="O156" s="8"/>
    </row>
    <row r="157" spans="12:15" x14ac:dyDescent="0.25">
      <c r="L157" s="8"/>
      <c r="M157" s="8"/>
      <c r="N157" s="8"/>
      <c r="O157" s="8"/>
    </row>
    <row r="158" spans="12:15" x14ac:dyDescent="0.25">
      <c r="L158" s="8"/>
      <c r="M158" s="8"/>
      <c r="N158" s="8"/>
      <c r="O158" s="8"/>
    </row>
    <row r="159" spans="12:15" x14ac:dyDescent="0.25">
      <c r="L159" s="8"/>
      <c r="M159" s="8"/>
      <c r="N159" s="8"/>
      <c r="O159" s="8"/>
    </row>
    <row r="160" spans="12:15" x14ac:dyDescent="0.25">
      <c r="L160" s="8"/>
      <c r="M160" s="8"/>
      <c r="N160" s="8"/>
      <c r="O160" s="8"/>
    </row>
    <row r="161" spans="12:15" x14ac:dyDescent="0.25">
      <c r="L161" s="8"/>
      <c r="M161" s="8"/>
      <c r="N161" s="8"/>
      <c r="O161" s="8"/>
    </row>
    <row r="162" spans="12:15" x14ac:dyDescent="0.25">
      <c r="L162" s="8"/>
      <c r="M162" s="8"/>
      <c r="N162" s="8"/>
      <c r="O162" s="8"/>
    </row>
    <row r="163" spans="12:15" x14ac:dyDescent="0.25">
      <c r="L163" s="8"/>
      <c r="M163" s="8"/>
      <c r="N163" s="8"/>
      <c r="O163" s="8"/>
    </row>
    <row r="164" spans="12:15" x14ac:dyDescent="0.25">
      <c r="L164" s="8"/>
      <c r="M164" s="8"/>
      <c r="N164" s="8"/>
      <c r="O164" s="8"/>
    </row>
    <row r="165" spans="12:15" x14ac:dyDescent="0.25">
      <c r="L165" s="8"/>
      <c r="M165" s="8"/>
      <c r="N165" s="8"/>
      <c r="O165" s="8"/>
    </row>
    <row r="166" spans="12:15" x14ac:dyDescent="0.25">
      <c r="L166" s="8"/>
      <c r="M166" s="8"/>
      <c r="N166" s="8"/>
      <c r="O166" s="8"/>
    </row>
    <row r="167" spans="12:15" x14ac:dyDescent="0.25">
      <c r="L167" s="8"/>
      <c r="M167" s="8"/>
      <c r="N167" s="8"/>
      <c r="O167" s="8"/>
    </row>
    <row r="168" spans="12:15" x14ac:dyDescent="0.25">
      <c r="L168" s="8"/>
      <c r="M168" s="8"/>
      <c r="N168" s="8"/>
      <c r="O168" s="8"/>
    </row>
    <row r="169" spans="12:15" x14ac:dyDescent="0.25">
      <c r="L169" s="8"/>
      <c r="M169" s="8"/>
      <c r="N169" s="8"/>
      <c r="O169" s="8"/>
    </row>
    <row r="170" spans="12:15" x14ac:dyDescent="0.25">
      <c r="L170" s="8"/>
      <c r="M170" s="8"/>
      <c r="N170" s="8"/>
      <c r="O170" s="8"/>
    </row>
    <row r="171" spans="12:15" x14ac:dyDescent="0.25">
      <c r="L171" s="8"/>
      <c r="M171" s="8"/>
      <c r="N171" s="8"/>
      <c r="O171" s="8"/>
    </row>
    <row r="172" spans="12:15" x14ac:dyDescent="0.25">
      <c r="L172" s="8"/>
      <c r="M172" s="8"/>
      <c r="N172" s="8"/>
      <c r="O172" s="8"/>
    </row>
    <row r="173" spans="12:15" x14ac:dyDescent="0.25">
      <c r="L173" s="8"/>
      <c r="M173" s="8"/>
      <c r="N173" s="8"/>
      <c r="O173" s="8"/>
    </row>
    <row r="174" spans="12:15" x14ac:dyDescent="0.25">
      <c r="L174" s="8"/>
      <c r="M174" s="8"/>
      <c r="N174" s="8"/>
      <c r="O174" s="8"/>
    </row>
    <row r="175" spans="12:15" x14ac:dyDescent="0.25">
      <c r="L175" s="8"/>
      <c r="M175" s="8"/>
      <c r="N175" s="8"/>
      <c r="O175" s="8"/>
    </row>
    <row r="176" spans="12:15" x14ac:dyDescent="0.25">
      <c r="L176" s="8"/>
      <c r="M176" s="8"/>
      <c r="N176" s="8"/>
      <c r="O176" s="8"/>
    </row>
    <row r="177" spans="12:15" x14ac:dyDescent="0.25">
      <c r="L177" s="8"/>
      <c r="M177" s="8"/>
      <c r="N177" s="8"/>
      <c r="O177" s="8"/>
    </row>
    <row r="178" spans="12:15" x14ac:dyDescent="0.25">
      <c r="L178" s="8"/>
      <c r="M178" s="8"/>
      <c r="N178" s="8"/>
      <c r="O178" s="8"/>
    </row>
    <row r="179" spans="12:15" x14ac:dyDescent="0.25">
      <c r="L179" s="8"/>
      <c r="M179" s="8"/>
      <c r="N179" s="8"/>
      <c r="O179" s="8"/>
    </row>
    <row r="180" spans="12:15" x14ac:dyDescent="0.25">
      <c r="L180" s="8"/>
      <c r="M180" s="8"/>
      <c r="N180" s="8"/>
      <c r="O180" s="8"/>
    </row>
    <row r="181" spans="12:15" x14ac:dyDescent="0.25">
      <c r="L181" s="8"/>
      <c r="M181" s="8"/>
      <c r="N181" s="8"/>
      <c r="O181" s="8"/>
    </row>
    <row r="182" spans="12:15" x14ac:dyDescent="0.25">
      <c r="L182" s="8"/>
      <c r="M182" s="8"/>
      <c r="N182" s="8"/>
      <c r="O182" s="8"/>
    </row>
    <row r="183" spans="12:15" x14ac:dyDescent="0.25">
      <c r="L183" s="8"/>
      <c r="M183" s="8"/>
      <c r="N183" s="8"/>
      <c r="O183" s="8"/>
    </row>
    <row r="184" spans="12:15" x14ac:dyDescent="0.25">
      <c r="L184" s="8"/>
      <c r="M184" s="8"/>
      <c r="N184" s="8"/>
      <c r="O184" s="8"/>
    </row>
    <row r="185" spans="12:15" x14ac:dyDescent="0.25">
      <c r="L185" s="8"/>
      <c r="M185" s="8"/>
      <c r="N185" s="8"/>
      <c r="O185" s="8"/>
    </row>
    <row r="186" spans="12:15" x14ac:dyDescent="0.25">
      <c r="L186" s="8"/>
      <c r="M186" s="8"/>
      <c r="N186" s="8"/>
      <c r="O186" s="8"/>
    </row>
    <row r="187" spans="12:15" x14ac:dyDescent="0.25">
      <c r="L187" s="8"/>
      <c r="M187" s="8"/>
      <c r="N187" s="8"/>
      <c r="O187" s="8"/>
    </row>
    <row r="188" spans="12:15" x14ac:dyDescent="0.25">
      <c r="L188" s="8"/>
      <c r="M188" s="8"/>
      <c r="N188" s="8"/>
      <c r="O188" s="8"/>
    </row>
    <row r="189" spans="12:15" x14ac:dyDescent="0.25">
      <c r="L189" s="8"/>
      <c r="M189" s="8"/>
      <c r="N189" s="8"/>
      <c r="O189" s="8"/>
    </row>
    <row r="190" spans="12:15" x14ac:dyDescent="0.25">
      <c r="L190" s="8"/>
      <c r="M190" s="8"/>
      <c r="N190" s="8"/>
      <c r="O190" s="8"/>
    </row>
    <row r="191" spans="12:15" x14ac:dyDescent="0.25">
      <c r="L191" s="8"/>
      <c r="M191" s="8"/>
      <c r="N191" s="8"/>
      <c r="O191" s="8"/>
    </row>
    <row r="192" spans="12:15" x14ac:dyDescent="0.25">
      <c r="L192" s="8"/>
      <c r="M192" s="8"/>
      <c r="N192" s="8"/>
      <c r="O192" s="8"/>
    </row>
    <row r="193" spans="12:15" x14ac:dyDescent="0.25">
      <c r="L193" s="8"/>
      <c r="M193" s="8"/>
      <c r="N193" s="8"/>
      <c r="O193" s="8"/>
    </row>
    <row r="194" spans="12:15" x14ac:dyDescent="0.25">
      <c r="L194" s="8"/>
      <c r="M194" s="8"/>
      <c r="N194" s="8"/>
      <c r="O194" s="8"/>
    </row>
    <row r="195" spans="12:15" x14ac:dyDescent="0.25">
      <c r="L195" s="8"/>
      <c r="M195" s="8"/>
      <c r="N195" s="8"/>
      <c r="O195" s="8"/>
    </row>
    <row r="196" spans="12:15" x14ac:dyDescent="0.25">
      <c r="L196" s="8"/>
      <c r="M196" s="8"/>
      <c r="N196" s="8"/>
      <c r="O196" s="8"/>
    </row>
    <row r="197" spans="12:15" x14ac:dyDescent="0.25">
      <c r="L197" s="8"/>
      <c r="M197" s="8"/>
      <c r="N197" s="8"/>
      <c r="O197" s="8"/>
    </row>
    <row r="198" spans="12:15" x14ac:dyDescent="0.25">
      <c r="L198" s="8"/>
      <c r="M198" s="8"/>
      <c r="N198" s="8"/>
      <c r="O198" s="8"/>
    </row>
    <row r="199" spans="12:15" x14ac:dyDescent="0.25">
      <c r="L199" s="8"/>
      <c r="M199" s="8"/>
      <c r="N199" s="8"/>
      <c r="O199" s="8"/>
    </row>
    <row r="200" spans="12:15" x14ac:dyDescent="0.25">
      <c r="L200" s="8"/>
      <c r="M200" s="8"/>
      <c r="N200" s="8"/>
      <c r="O200" s="8"/>
    </row>
    <row r="201" spans="12:15" x14ac:dyDescent="0.25">
      <c r="L201" s="8"/>
      <c r="M201" s="8"/>
      <c r="N201" s="8"/>
      <c r="O201" s="8"/>
    </row>
    <row r="202" spans="12:15" x14ac:dyDescent="0.25">
      <c r="L202" s="8"/>
      <c r="M202" s="8"/>
      <c r="N202" s="8"/>
      <c r="O202" s="8"/>
    </row>
    <row r="203" spans="12:15" x14ac:dyDescent="0.25">
      <c r="L203" s="8"/>
      <c r="M203" s="8"/>
      <c r="N203" s="8"/>
      <c r="O203" s="8"/>
    </row>
    <row r="204" spans="12:15" x14ac:dyDescent="0.25">
      <c r="L204" s="8"/>
      <c r="M204" s="8"/>
      <c r="N204" s="8"/>
      <c r="O204" s="8"/>
    </row>
    <row r="205" spans="12:15" x14ac:dyDescent="0.25">
      <c r="L205" s="8"/>
      <c r="M205" s="8"/>
      <c r="N205" s="8"/>
      <c r="O205" s="8"/>
    </row>
    <row r="206" spans="12:15" x14ac:dyDescent="0.25">
      <c r="L206" s="8"/>
      <c r="M206" s="8"/>
      <c r="N206" s="8"/>
      <c r="O206" s="8"/>
    </row>
  </sheetData>
  <sheetProtection algorithmName="SHA-512" hashValue="M76o+02YLkcazxY/EhLoEn98cn5hcLzBjHj+SA6s3GMIB49dtpGXtsPETWkwUxmvNOK5YO1neN+AJDr3jI1cpA==" saltValue="VrFeNV5ULN17/Gwpr/sH5w==" spinCount="100000" sheet="1" objects="1" scenarios="1" selectLockedCells="1"/>
  <mergeCells count="20">
    <mergeCell ref="A1:K1"/>
    <mergeCell ref="A2:A3"/>
    <mergeCell ref="B2:B3"/>
    <mergeCell ref="C2:C3"/>
    <mergeCell ref="D2:F2"/>
    <mergeCell ref="G2:G3"/>
    <mergeCell ref="H2:H3"/>
    <mergeCell ref="I2:I3"/>
    <mergeCell ref="J2:J3"/>
    <mergeCell ref="K2:K3"/>
    <mergeCell ref="A29:K29"/>
    <mergeCell ref="F32:F35"/>
    <mergeCell ref="A33:A34"/>
    <mergeCell ref="B33:B34"/>
    <mergeCell ref="C33:C34"/>
    <mergeCell ref="G33:G34"/>
    <mergeCell ref="H33:H34"/>
    <mergeCell ref="I33:I34"/>
    <mergeCell ref="J33:J34"/>
    <mergeCell ref="K33:K34"/>
  </mergeCells>
  <phoneticPr fontId="8" type="noConversion"/>
  <dataValidations count="9">
    <dataValidation type="custom" allowBlank="1" showInputMessage="1" showErrorMessage="1" errorTitle="Errore!" error="Non è stato indicato un indirizzo e-mail corretto oppure sono presenti spazi iniziali!" sqref="H4:H28">
      <formula1>AND(SEARCH("@",H4,1)&gt;1,SEARCH("@",H4,1)&lt;(LEN(H4)-4), MID(H4,1,1)&lt;&gt;" ")</formula1>
    </dataValidation>
    <dataValidation type="custom" allowBlank="1" showInputMessage="1" showErrorMessage="1" errorTitle="Errore!" error="La finalità indicata deve essere lunga almeno 10 caratteri e non più di 135; inoltre non sono ammessi spazi iniziali!" sqref="K4:K28">
      <formula1>AND(LEN(K4)&gt;9,LEN(K4)&lt;136, MID(K4,1,1)&lt;&gt;" ")</formula1>
    </dataValidation>
    <dataValidation type="textLength" allowBlank="1" showInputMessage="1" showErrorMessage="1" errorTitle="Errore!" error="Il numero di telefono immesso deve essere lungo almeno 6 cifre e non più di 15! Tra il prefisso e e il numero deve esserci uno spazio!" sqref="I4:J28">
      <formula1>6</formula1>
      <formula2>16</formula2>
    </dataValidation>
    <dataValidation type="whole" allowBlank="1" showInputMessage="1" showErrorMessage="1" errorTitle="Errore " error="L'importo immesso deve essere un numero intero compreso tra 10 e 99.999.999!" sqref="G4:G28">
      <formula1>10</formula1>
      <formula2>99999999</formula2>
    </dataValidation>
    <dataValidation type="list" allowBlank="1" showInputMessage="1" showErrorMessage="1" errorTitle="Errore!" error="Va inserita la sigla di una provincia italiana, scelta dal menù a tendina!" sqref="E4:E28">
      <formula1>$U$4:$U$113</formula1>
    </dataValidation>
    <dataValidation type="custom" allowBlank="1" showInputMessage="1" showErrorMessage="1" errorTitle="Errore!" error="La denominazione deve essere lunga almeno 7 caratteri e non più di 80; inoltre non deve contenere spazi iniziali!" sqref="C4:C28">
      <formula1>AND(LEN(C4)&gt;6,LEN(C4)&lt;81,MID(C4,1,1)&lt;&gt;" ")</formula1>
    </dataValidation>
    <dataValidation type="custom" allowBlank="1" showInputMessage="1" showErrorMessage="1" errorTitle="Errore!" error="I caratteri inseriti non formano un codice fiscale d'impresa valido!_x000a__x000a_Il cf di impresa è composto da 11 cifre." sqref="B4:B28">
      <formula1>AND(ISERR(VALUE(B4))=FALSE, LEN(B4)=11)</formula1>
    </dataValidation>
    <dataValidation type="custom" allowBlank="1" showInputMessage="1" showErrorMessage="1" errorTitle="Errore!" error="L'indirizzo deve essere lungo almeno 7 caratteri e non più di 80; inoltre non deve contenere spazi iniziali!" sqref="D4:D28">
      <formula1>AND(LEN(D4)&gt;9,LEN(D4)&lt;81,MID(D4,1,1)&lt;&gt;" ")</formula1>
    </dataValidation>
    <dataValidation type="custom" allowBlank="1" showInputMessage="1" showErrorMessage="1" errorTitle="Errore!" error="Il dato inserito non ha la forma di un CAP!" sqref="F4:F28">
      <formula1>AND(ISERR(VALUE(F4))=FALSE, LEN(F4)=5)</formula1>
    </dataValidation>
  </dataValidations>
  <printOptions horizontalCentered="1" verticalCentered="1"/>
  <pageMargins left="0.51181102362204722" right="0.51181102362204722" top="0.55118110236220474" bottom="0.55118110236220474" header="0.31496062992125984" footer="0.31496062992125984"/>
  <pageSetup paperSize="9" scale="70" firstPageNumber="2" orientation="landscape" blackAndWhite="1" useFirstPageNumber="1" horizontalDpi="4294967293" verticalDpi="4294967293" r:id="rId1"/>
  <headerFooter>
    <oddFooter>&amp;L&amp;F&amp;CParte 2 - &amp;A&amp;RPag.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F132"/>
  <sheetViews>
    <sheetView showGridLines="0" showRowColHeaders="0" zoomScaleNormal="100" workbookViewId="0">
      <pane xSplit="1" ySplit="3" topLeftCell="B4" activePane="bottomRight" state="frozen"/>
      <selection activeCell="B10" sqref="B10:J10"/>
      <selection pane="topRight" activeCell="B10" sqref="B10:J10"/>
      <selection pane="bottomLeft" activeCell="B10" sqref="B10:J10"/>
      <selection pane="bottomRight" activeCell="H11" sqref="H11"/>
    </sheetView>
  </sheetViews>
  <sheetFormatPr defaultRowHeight="13.2" x14ac:dyDescent="0.25"/>
  <cols>
    <col min="1" max="1" width="3" customWidth="1"/>
    <col min="2" max="2" width="17.5546875" customWidth="1"/>
    <col min="3" max="3" width="11.6640625" customWidth="1"/>
    <col min="4" max="4" width="27.6640625" customWidth="1"/>
    <col min="5" max="5" width="30.33203125" customWidth="1"/>
    <col min="6" max="6" width="3.33203125" customWidth="1"/>
    <col min="7" max="7" width="5.6640625" customWidth="1"/>
    <col min="8" max="8" width="9.6640625" customWidth="1"/>
    <col min="9" max="9" width="27.88671875" customWidth="1"/>
    <col min="10" max="11" width="10.109375" customWidth="1"/>
    <col min="12" max="12" width="50" customWidth="1"/>
    <col min="13" max="14" width="9.109375" hidden="1" customWidth="1"/>
    <col min="15" max="15" width="10.109375" hidden="1" customWidth="1"/>
    <col min="16" max="16" width="9.109375" hidden="1" customWidth="1"/>
    <col min="17" max="23" width="16.44140625" hidden="1" customWidth="1"/>
    <col min="24" max="24" width="6.88671875" hidden="1" customWidth="1"/>
    <col min="25" max="25" width="9.109375" hidden="1" customWidth="1"/>
    <col min="26" max="26" width="11.44140625" hidden="1" customWidth="1"/>
    <col min="27" max="32" width="9.109375" hidden="1" customWidth="1"/>
    <col min="33" max="33" width="29.6640625" customWidth="1"/>
    <col min="34" max="34" width="20.33203125" customWidth="1"/>
    <col min="35" max="35" width="11.6640625" customWidth="1"/>
  </cols>
  <sheetData>
    <row r="1" spans="1:32" ht="16.5" customHeight="1" thickBot="1" x14ac:dyDescent="0.3">
      <c r="A1" s="193" t="str">
        <f>IF(Q4=TRUE,"Questa sezione è incompleta o le righe della tabella non sono state compilate in seguenza. Completare o correggere.", IF(M4=TRUE,"SEZIONE EROGATORI (PERSONE FISICHE titolari di reddito di impresa) - Pag.1", "Questa sezione è vuota.   Nota: sez.riservata a pers.fisiche titolari di reddito di impresa"))</f>
        <v>Questa sezione è vuota.   Nota: sez.riservata a pers.fisiche titolari di reddito di impresa</v>
      </c>
      <c r="B1" s="194"/>
      <c r="C1" s="194"/>
      <c r="D1" s="194"/>
      <c r="E1" s="194"/>
      <c r="F1" s="194"/>
      <c r="G1" s="194"/>
      <c r="H1" s="194"/>
      <c r="I1" s="194"/>
      <c r="J1" s="194"/>
      <c r="K1" s="194"/>
      <c r="L1" s="195"/>
    </row>
    <row r="2" spans="1:32" ht="13.8" thickBot="1" x14ac:dyDescent="0.3">
      <c r="A2" s="182" t="s">
        <v>150</v>
      </c>
      <c r="B2" s="183" t="s">
        <v>168</v>
      </c>
      <c r="C2" s="183" t="s">
        <v>294</v>
      </c>
      <c r="D2" s="188" t="s">
        <v>293</v>
      </c>
      <c r="E2" s="178" t="s">
        <v>2</v>
      </c>
      <c r="F2" s="178"/>
      <c r="G2" s="178"/>
      <c r="H2" s="190" t="s">
        <v>304</v>
      </c>
      <c r="I2" s="179" t="s">
        <v>3</v>
      </c>
      <c r="J2" s="175" t="s">
        <v>241</v>
      </c>
      <c r="K2" s="176" t="s">
        <v>300</v>
      </c>
      <c r="L2" s="177" t="s">
        <v>151</v>
      </c>
    </row>
    <row r="3" spans="1:32" ht="34.5" customHeight="1" thickBot="1" x14ac:dyDescent="0.3">
      <c r="A3" s="182"/>
      <c r="B3" s="184"/>
      <c r="C3" s="196"/>
      <c r="D3" s="189"/>
      <c r="E3" s="35" t="s">
        <v>186</v>
      </c>
      <c r="F3" s="21" t="s">
        <v>149</v>
      </c>
      <c r="G3" s="35" t="s">
        <v>40</v>
      </c>
      <c r="H3" s="191"/>
      <c r="I3" s="180"/>
      <c r="J3" s="175"/>
      <c r="K3" s="176"/>
      <c r="L3" s="177"/>
      <c r="M3" s="7" t="s">
        <v>37</v>
      </c>
      <c r="N3" s="7" t="s">
        <v>152</v>
      </c>
      <c r="O3" s="7" t="s">
        <v>153</v>
      </c>
      <c r="P3" s="12" t="s">
        <v>155</v>
      </c>
      <c r="Q3" s="12" t="s">
        <v>156</v>
      </c>
      <c r="R3" s="12" t="s">
        <v>169</v>
      </c>
      <c r="S3" s="12" t="s">
        <v>170</v>
      </c>
      <c r="T3" s="12" t="s">
        <v>171</v>
      </c>
      <c r="U3" s="12" t="s">
        <v>172</v>
      </c>
      <c r="V3" s="12" t="s">
        <v>173</v>
      </c>
      <c r="W3" s="12" t="s">
        <v>174</v>
      </c>
      <c r="X3" s="12" t="s">
        <v>175</v>
      </c>
      <c r="Y3" s="12" t="s">
        <v>176</v>
      </c>
      <c r="Z3" s="12" t="s">
        <v>177</v>
      </c>
      <c r="AA3" s="11" t="s">
        <v>154</v>
      </c>
      <c r="AC3" t="s">
        <v>231</v>
      </c>
      <c r="AD3" t="s">
        <v>295</v>
      </c>
      <c r="AE3" t="s">
        <v>296</v>
      </c>
      <c r="AF3" t="s">
        <v>297</v>
      </c>
    </row>
    <row r="4" spans="1:32" ht="25.5" customHeight="1" x14ac:dyDescent="0.25">
      <c r="A4" s="71">
        <v>1</v>
      </c>
      <c r="B4" s="37"/>
      <c r="C4" s="37"/>
      <c r="D4" s="37"/>
      <c r="E4" s="37"/>
      <c r="F4" s="37"/>
      <c r="G4" s="37"/>
      <c r="H4" s="38"/>
      <c r="I4" s="22"/>
      <c r="J4" s="39"/>
      <c r="K4" s="39"/>
      <c r="L4" s="37"/>
      <c r="M4" s="34" t="b">
        <f>AND(B4&lt;&gt;"", C4&lt;&gt;"", D4&lt;&gt;"",E4&lt;&gt;"",F4&lt;&gt;"", G4&lt;&gt;"",H4&lt;&gt;"",L4&lt;&gt;"",J4&lt;&gt;"")</f>
        <v>0</v>
      </c>
      <c r="N4" s="34" t="b">
        <f>OR(B4&lt;&gt;"",C4&lt;&gt;"", D4&lt;&gt;"",E4&lt;&gt;"",F4&lt;&gt;"", G4&lt;&gt;"",H4&lt;&gt;"",L4&lt;&gt;"",I4&lt;&gt;"",J4&lt;&gt;"",K4&lt;&gt;"")</f>
        <v>0</v>
      </c>
      <c r="O4" s="34" t="b">
        <v>1</v>
      </c>
      <c r="P4" s="34" t="b">
        <f>OR(AND(M4=FALSE,N4=TRUE),AND(M4=TRUE,N4=TRUE,O4=FALSE))</f>
        <v>0</v>
      </c>
      <c r="Q4" s="34" t="b">
        <f>NOT(ISERROR(MATCH(TRUE,P4:P28,0)))</f>
        <v>0</v>
      </c>
      <c r="R4" t="b">
        <f>LEN(B4)=16</f>
        <v>0</v>
      </c>
      <c r="S4" t="b">
        <f>AND(AC4&gt;="AAAAAA",AC4&lt;="ZZZZZZ")</f>
        <v>0</v>
      </c>
      <c r="T4" t="b">
        <f>ISNUMBER(VALUE(MID(B4,7,2)))</f>
        <v>0</v>
      </c>
      <c r="U4" t="b">
        <f>AND(AD4&gt;="A",AD4&lt;="Z")</f>
        <v>0</v>
      </c>
      <c r="V4" t="b">
        <f>ISNUMBER(VALUE(MID(B4,10,2)))</f>
        <v>0</v>
      </c>
      <c r="W4" t="b">
        <f>AND(AE4&gt;="A",AE4&lt;="Z")</f>
        <v>0</v>
      </c>
      <c r="X4" t="b">
        <f>ISNUMBER(VALUE(MID(B4,13,3)))</f>
        <v>0</v>
      </c>
      <c r="Y4" t="b">
        <f>AND(AF4&gt;="A",AF4&lt;="Z")</f>
        <v>0</v>
      </c>
      <c r="Z4" s="7" t="b">
        <f>AND(R4:Y4)</f>
        <v>0</v>
      </c>
      <c r="AA4" s="42" t="s">
        <v>41</v>
      </c>
      <c r="AB4">
        <f>LEN(D4)</f>
        <v>0</v>
      </c>
      <c r="AC4" t="str">
        <f>UPPER(MID(B4,1,6))</f>
        <v/>
      </c>
      <c r="AD4" t="str">
        <f>UPPER(MID(B4,9,1))</f>
        <v/>
      </c>
      <c r="AE4" t="str">
        <f>UPPER(MID(B4,12,1))</f>
        <v/>
      </c>
      <c r="AF4" t="str">
        <f>UPPER(MID(B4,16,1))</f>
        <v/>
      </c>
    </row>
    <row r="5" spans="1:32" ht="25.5" customHeight="1" x14ac:dyDescent="0.25">
      <c r="A5" s="73">
        <v>2</v>
      </c>
      <c r="B5" s="37"/>
      <c r="C5" s="37"/>
      <c r="D5" s="37"/>
      <c r="E5" s="37"/>
      <c r="F5" s="37"/>
      <c r="G5" s="37"/>
      <c r="H5" s="38"/>
      <c r="I5" s="22"/>
      <c r="J5" s="39"/>
      <c r="K5" s="39"/>
      <c r="L5" s="37"/>
      <c r="M5" s="34" t="b">
        <f t="shared" ref="M5:M28" si="0">AND(B5&lt;&gt;"", C5&lt;&gt;"", D5&lt;&gt;"",E5&lt;&gt;"",F5&lt;&gt;"", G5&lt;&gt;"",H5&lt;&gt;"",L5&lt;&gt;"",J5&lt;&gt;"")</f>
        <v>0</v>
      </c>
      <c r="N5" s="34" t="b">
        <f t="shared" ref="N5:N28" si="1">OR(B5&lt;&gt;"",C5&lt;&gt;"", D5&lt;&gt;"",E5&lt;&gt;"",F5&lt;&gt;"", G5&lt;&gt;"",H5&lt;&gt;"",L5&lt;&gt;"",I5&lt;&gt;"",J5&lt;&gt;"",K5&lt;&gt;"")</f>
        <v>0</v>
      </c>
      <c r="O5" s="34" t="b">
        <f>B4&lt;&gt;""</f>
        <v>0</v>
      </c>
      <c r="P5" s="34" t="b">
        <f t="shared" ref="P5:P28" si="2">OR(AND(M5=FALSE,N5=TRUE),AND(M5=TRUE,N5=TRUE,O5=FALSE))</f>
        <v>0</v>
      </c>
      <c r="Q5" s="34"/>
      <c r="R5" t="b">
        <f t="shared" ref="R5:R28" si="3">LEN(B5)=16</f>
        <v>0</v>
      </c>
      <c r="S5" t="b">
        <f t="shared" ref="S5:S28" si="4">AND(AC5&gt;="AAAAAA",AC5&lt;="ZZZZZZ")</f>
        <v>0</v>
      </c>
      <c r="T5" t="b">
        <f t="shared" ref="T5:T28" si="5">ISNUMBER(VALUE(MID(B5,7,2)))</f>
        <v>0</v>
      </c>
      <c r="U5" t="b">
        <f t="shared" ref="U5:U28" si="6">AND(AD5&gt;="A",AD5&lt;="Z")</f>
        <v>0</v>
      </c>
      <c r="V5" t="b">
        <f t="shared" ref="V5:V28" si="7">ISNUMBER(VALUE(MID(B5,10,2)))</f>
        <v>0</v>
      </c>
      <c r="W5" t="b">
        <f t="shared" ref="W5:W28" si="8">AND(AE5&gt;="A",AE5&lt;="Z")</f>
        <v>0</v>
      </c>
      <c r="X5" t="b">
        <f t="shared" ref="X5:X28" si="9">ISNUMBER(VALUE(MID(B5,13,3)))</f>
        <v>0</v>
      </c>
      <c r="Y5" t="b">
        <f t="shared" ref="Y5:Y28" si="10">AND(AF5&gt;="A",AF5&lt;="Z")</f>
        <v>0</v>
      </c>
      <c r="Z5" s="7" t="b">
        <f t="shared" ref="Z5:Z28" si="11">AND(R5:Y5)</f>
        <v>0</v>
      </c>
      <c r="AA5" s="42" t="s">
        <v>42</v>
      </c>
      <c r="AB5">
        <f t="shared" ref="AB5:AB28" si="12">LEN(D5)</f>
        <v>0</v>
      </c>
      <c r="AC5" t="str">
        <f t="shared" ref="AC5:AC28" si="13">UPPER(MID(B5,1,6))</f>
        <v/>
      </c>
      <c r="AD5" t="str">
        <f t="shared" ref="AD5:AD28" si="14">UPPER(MID(B5,9,1))</f>
        <v/>
      </c>
      <c r="AE5" t="str">
        <f t="shared" ref="AE5:AE28" si="15">UPPER(MID(B5,12,1))</f>
        <v/>
      </c>
      <c r="AF5" t="str">
        <f t="shared" ref="AF5:AF28" si="16">UPPER(MID(B5,16,1))</f>
        <v/>
      </c>
    </row>
    <row r="6" spans="1:32" ht="25.5" customHeight="1" x14ac:dyDescent="0.25">
      <c r="A6" s="73">
        <v>3</v>
      </c>
      <c r="B6" s="37"/>
      <c r="C6" s="37"/>
      <c r="D6" s="37"/>
      <c r="E6" s="37"/>
      <c r="F6" s="37"/>
      <c r="G6" s="37"/>
      <c r="H6" s="38"/>
      <c r="I6" s="22"/>
      <c r="J6" s="39"/>
      <c r="K6" s="39"/>
      <c r="L6" s="37"/>
      <c r="M6" s="34" t="b">
        <f t="shared" si="0"/>
        <v>0</v>
      </c>
      <c r="N6" s="34" t="b">
        <f t="shared" si="1"/>
        <v>0</v>
      </c>
      <c r="O6" s="34" t="b">
        <f t="shared" ref="O6:O28" si="17">B5&lt;&gt;""</f>
        <v>0</v>
      </c>
      <c r="P6" s="34" t="b">
        <f t="shared" si="2"/>
        <v>0</v>
      </c>
      <c r="Q6" s="34"/>
      <c r="R6" t="b">
        <f t="shared" si="3"/>
        <v>0</v>
      </c>
      <c r="S6" t="b">
        <f t="shared" si="4"/>
        <v>0</v>
      </c>
      <c r="T6" t="b">
        <f t="shared" si="5"/>
        <v>0</v>
      </c>
      <c r="U6" t="b">
        <f t="shared" si="6"/>
        <v>0</v>
      </c>
      <c r="V6" t="b">
        <f t="shared" si="7"/>
        <v>0</v>
      </c>
      <c r="W6" t="b">
        <f t="shared" si="8"/>
        <v>0</v>
      </c>
      <c r="X6" t="b">
        <f t="shared" si="9"/>
        <v>0</v>
      </c>
      <c r="Y6" t="b">
        <f t="shared" si="10"/>
        <v>0</v>
      </c>
      <c r="Z6" s="7" t="b">
        <f t="shared" si="11"/>
        <v>0</v>
      </c>
      <c r="AA6" s="42" t="s">
        <v>43</v>
      </c>
      <c r="AB6">
        <f t="shared" si="12"/>
        <v>0</v>
      </c>
      <c r="AC6" t="str">
        <f t="shared" si="13"/>
        <v/>
      </c>
      <c r="AD6" t="str">
        <f t="shared" si="14"/>
        <v/>
      </c>
      <c r="AE6" t="str">
        <f t="shared" si="15"/>
        <v/>
      </c>
      <c r="AF6" t="str">
        <f t="shared" si="16"/>
        <v/>
      </c>
    </row>
    <row r="7" spans="1:32" ht="25.5" customHeight="1" x14ac:dyDescent="0.25">
      <c r="A7" s="73">
        <v>4</v>
      </c>
      <c r="B7" s="37"/>
      <c r="C7" s="37"/>
      <c r="D7" s="37"/>
      <c r="E7" s="37"/>
      <c r="F7" s="37"/>
      <c r="G7" s="37"/>
      <c r="H7" s="38"/>
      <c r="I7" s="22"/>
      <c r="J7" s="39"/>
      <c r="K7" s="39"/>
      <c r="L7" s="37"/>
      <c r="M7" s="34" t="b">
        <f t="shared" si="0"/>
        <v>0</v>
      </c>
      <c r="N7" s="34" t="b">
        <f t="shared" si="1"/>
        <v>0</v>
      </c>
      <c r="O7" s="34" t="b">
        <f t="shared" si="17"/>
        <v>0</v>
      </c>
      <c r="P7" s="34" t="b">
        <f t="shared" si="2"/>
        <v>0</v>
      </c>
      <c r="Q7" s="34"/>
      <c r="R7" t="b">
        <f t="shared" si="3"/>
        <v>0</v>
      </c>
      <c r="S7" t="b">
        <f t="shared" si="4"/>
        <v>0</v>
      </c>
      <c r="T7" t="b">
        <f t="shared" si="5"/>
        <v>0</v>
      </c>
      <c r="U7" t="b">
        <f t="shared" si="6"/>
        <v>0</v>
      </c>
      <c r="V7" t="b">
        <f t="shared" si="7"/>
        <v>0</v>
      </c>
      <c r="W7" t="b">
        <f t="shared" si="8"/>
        <v>0</v>
      </c>
      <c r="X7" t="b">
        <f t="shared" si="9"/>
        <v>0</v>
      </c>
      <c r="Y7" t="b">
        <f t="shared" si="10"/>
        <v>0</v>
      </c>
      <c r="Z7" s="7" t="b">
        <f t="shared" si="11"/>
        <v>0</v>
      </c>
      <c r="AA7" s="42" t="s">
        <v>44</v>
      </c>
      <c r="AB7">
        <f t="shared" si="12"/>
        <v>0</v>
      </c>
      <c r="AC7" t="str">
        <f t="shared" si="13"/>
        <v/>
      </c>
      <c r="AD7" t="str">
        <f t="shared" si="14"/>
        <v/>
      </c>
      <c r="AE7" t="str">
        <f t="shared" si="15"/>
        <v/>
      </c>
      <c r="AF7" t="str">
        <f t="shared" si="16"/>
        <v/>
      </c>
    </row>
    <row r="8" spans="1:32" ht="25.5" customHeight="1" x14ac:dyDescent="0.25">
      <c r="A8" s="73">
        <v>5</v>
      </c>
      <c r="B8" s="37"/>
      <c r="C8" s="37"/>
      <c r="D8" s="37"/>
      <c r="E8" s="37"/>
      <c r="F8" s="37"/>
      <c r="G8" s="37"/>
      <c r="H8" s="38"/>
      <c r="I8" s="22"/>
      <c r="J8" s="39"/>
      <c r="K8" s="39"/>
      <c r="L8" s="37"/>
      <c r="M8" s="34" t="b">
        <f t="shared" si="0"/>
        <v>0</v>
      </c>
      <c r="N8" s="34" t="b">
        <f t="shared" si="1"/>
        <v>0</v>
      </c>
      <c r="O8" s="34" t="b">
        <f t="shared" si="17"/>
        <v>0</v>
      </c>
      <c r="P8" s="34" t="b">
        <f t="shared" si="2"/>
        <v>0</v>
      </c>
      <c r="Q8" s="34"/>
      <c r="R8" t="b">
        <f t="shared" si="3"/>
        <v>0</v>
      </c>
      <c r="S8" t="b">
        <f t="shared" si="4"/>
        <v>0</v>
      </c>
      <c r="T8" t="b">
        <f t="shared" si="5"/>
        <v>0</v>
      </c>
      <c r="U8" t="b">
        <f t="shared" si="6"/>
        <v>0</v>
      </c>
      <c r="V8" t="b">
        <f t="shared" si="7"/>
        <v>0</v>
      </c>
      <c r="W8" t="b">
        <f t="shared" si="8"/>
        <v>0</v>
      </c>
      <c r="X8" t="b">
        <f t="shared" si="9"/>
        <v>0</v>
      </c>
      <c r="Y8" t="b">
        <f t="shared" si="10"/>
        <v>0</v>
      </c>
      <c r="Z8" s="7" t="b">
        <f t="shared" si="11"/>
        <v>0</v>
      </c>
      <c r="AA8" s="42" t="s">
        <v>45</v>
      </c>
      <c r="AB8">
        <f t="shared" si="12"/>
        <v>0</v>
      </c>
      <c r="AC8" t="str">
        <f t="shared" si="13"/>
        <v/>
      </c>
      <c r="AD8" t="str">
        <f t="shared" si="14"/>
        <v/>
      </c>
      <c r="AE8" t="str">
        <f t="shared" si="15"/>
        <v/>
      </c>
      <c r="AF8" t="str">
        <f t="shared" si="16"/>
        <v/>
      </c>
    </row>
    <row r="9" spans="1:32" ht="25.5" customHeight="1" x14ac:dyDescent="0.25">
      <c r="A9" s="73">
        <v>6</v>
      </c>
      <c r="B9" s="37"/>
      <c r="C9" s="37"/>
      <c r="D9" s="37"/>
      <c r="E9" s="37"/>
      <c r="F9" s="37"/>
      <c r="G9" s="37"/>
      <c r="H9" s="38"/>
      <c r="I9" s="22"/>
      <c r="J9" s="39"/>
      <c r="K9" s="39"/>
      <c r="L9" s="37"/>
      <c r="M9" s="34" t="b">
        <f t="shared" si="0"/>
        <v>0</v>
      </c>
      <c r="N9" s="34" t="b">
        <f t="shared" si="1"/>
        <v>0</v>
      </c>
      <c r="O9" s="34" t="b">
        <f t="shared" si="17"/>
        <v>0</v>
      </c>
      <c r="P9" s="34" t="b">
        <f t="shared" si="2"/>
        <v>0</v>
      </c>
      <c r="Q9" s="34"/>
      <c r="R9" t="b">
        <f t="shared" si="3"/>
        <v>0</v>
      </c>
      <c r="S9" t="b">
        <f t="shared" si="4"/>
        <v>0</v>
      </c>
      <c r="T9" t="b">
        <f t="shared" si="5"/>
        <v>0</v>
      </c>
      <c r="U9" t="b">
        <f t="shared" si="6"/>
        <v>0</v>
      </c>
      <c r="V9" t="b">
        <f t="shared" si="7"/>
        <v>0</v>
      </c>
      <c r="W9" t="b">
        <f t="shared" si="8"/>
        <v>0</v>
      </c>
      <c r="X9" t="b">
        <f t="shared" si="9"/>
        <v>0</v>
      </c>
      <c r="Y9" t="b">
        <f t="shared" si="10"/>
        <v>0</v>
      </c>
      <c r="Z9" s="7" t="b">
        <f t="shared" si="11"/>
        <v>0</v>
      </c>
      <c r="AA9" s="42" t="s">
        <v>46</v>
      </c>
      <c r="AB9">
        <f t="shared" si="12"/>
        <v>0</v>
      </c>
      <c r="AC9" t="str">
        <f t="shared" si="13"/>
        <v/>
      </c>
      <c r="AD9" t="str">
        <f t="shared" si="14"/>
        <v/>
      </c>
      <c r="AE9" t="str">
        <f t="shared" si="15"/>
        <v/>
      </c>
      <c r="AF9" t="str">
        <f t="shared" si="16"/>
        <v/>
      </c>
    </row>
    <row r="10" spans="1:32" ht="25.5" customHeight="1" x14ac:dyDescent="0.25">
      <c r="A10" s="73">
        <v>7</v>
      </c>
      <c r="B10" s="37"/>
      <c r="C10" s="37"/>
      <c r="D10" s="37"/>
      <c r="E10" s="37"/>
      <c r="F10" s="37"/>
      <c r="G10" s="37"/>
      <c r="H10" s="38"/>
      <c r="I10" s="22"/>
      <c r="J10" s="39"/>
      <c r="K10" s="39"/>
      <c r="L10" s="37"/>
      <c r="M10" s="34" t="b">
        <f t="shared" si="0"/>
        <v>0</v>
      </c>
      <c r="N10" s="34" t="b">
        <f t="shared" si="1"/>
        <v>0</v>
      </c>
      <c r="O10" s="34" t="b">
        <f t="shared" si="17"/>
        <v>0</v>
      </c>
      <c r="P10" s="34" t="b">
        <f t="shared" si="2"/>
        <v>0</v>
      </c>
      <c r="Q10" s="34"/>
      <c r="R10" t="b">
        <f t="shared" si="3"/>
        <v>0</v>
      </c>
      <c r="S10" t="b">
        <f t="shared" si="4"/>
        <v>0</v>
      </c>
      <c r="T10" t="b">
        <f t="shared" si="5"/>
        <v>0</v>
      </c>
      <c r="U10" t="b">
        <f t="shared" si="6"/>
        <v>0</v>
      </c>
      <c r="V10" t="b">
        <f t="shared" si="7"/>
        <v>0</v>
      </c>
      <c r="W10" t="b">
        <f t="shared" si="8"/>
        <v>0</v>
      </c>
      <c r="X10" t="b">
        <f t="shared" si="9"/>
        <v>0</v>
      </c>
      <c r="Y10" t="b">
        <f t="shared" si="10"/>
        <v>0</v>
      </c>
      <c r="Z10" s="7" t="b">
        <f t="shared" si="11"/>
        <v>0</v>
      </c>
      <c r="AA10" s="42" t="s">
        <v>47</v>
      </c>
      <c r="AB10">
        <f t="shared" si="12"/>
        <v>0</v>
      </c>
      <c r="AC10" t="str">
        <f t="shared" si="13"/>
        <v/>
      </c>
      <c r="AD10" t="str">
        <f t="shared" si="14"/>
        <v/>
      </c>
      <c r="AE10" t="str">
        <f t="shared" si="15"/>
        <v/>
      </c>
      <c r="AF10" t="str">
        <f t="shared" si="16"/>
        <v/>
      </c>
    </row>
    <row r="11" spans="1:32" ht="25.5" customHeight="1" x14ac:dyDescent="0.25">
      <c r="A11" s="73">
        <v>8</v>
      </c>
      <c r="B11" s="37"/>
      <c r="C11" s="37"/>
      <c r="D11" s="37"/>
      <c r="E11" s="37"/>
      <c r="F11" s="37"/>
      <c r="G11" s="37"/>
      <c r="H11" s="38"/>
      <c r="I11" s="22"/>
      <c r="J11" s="39"/>
      <c r="K11" s="39"/>
      <c r="L11" s="37"/>
      <c r="M11" s="34" t="b">
        <f t="shared" si="0"/>
        <v>0</v>
      </c>
      <c r="N11" s="34" t="b">
        <f t="shared" si="1"/>
        <v>0</v>
      </c>
      <c r="O11" s="34" t="b">
        <f t="shared" si="17"/>
        <v>0</v>
      </c>
      <c r="P11" s="34" t="b">
        <f t="shared" si="2"/>
        <v>0</v>
      </c>
      <c r="Q11" s="34"/>
      <c r="R11" t="b">
        <f t="shared" si="3"/>
        <v>0</v>
      </c>
      <c r="S11" t="b">
        <f t="shared" si="4"/>
        <v>0</v>
      </c>
      <c r="T11" t="b">
        <f t="shared" si="5"/>
        <v>0</v>
      </c>
      <c r="U11" t="b">
        <f t="shared" si="6"/>
        <v>0</v>
      </c>
      <c r="V11" t="b">
        <f t="shared" si="7"/>
        <v>0</v>
      </c>
      <c r="W11" t="b">
        <f t="shared" si="8"/>
        <v>0</v>
      </c>
      <c r="X11" t="b">
        <f t="shared" si="9"/>
        <v>0</v>
      </c>
      <c r="Y11" t="b">
        <f t="shared" si="10"/>
        <v>0</v>
      </c>
      <c r="Z11" s="7" t="b">
        <f t="shared" si="11"/>
        <v>0</v>
      </c>
      <c r="AA11" s="42" t="s">
        <v>48</v>
      </c>
      <c r="AB11">
        <f t="shared" si="12"/>
        <v>0</v>
      </c>
      <c r="AC11" t="str">
        <f t="shared" si="13"/>
        <v/>
      </c>
      <c r="AD11" t="str">
        <f t="shared" si="14"/>
        <v/>
      </c>
      <c r="AE11" t="str">
        <f t="shared" si="15"/>
        <v/>
      </c>
      <c r="AF11" t="str">
        <f t="shared" si="16"/>
        <v/>
      </c>
    </row>
    <row r="12" spans="1:32" ht="25.5" customHeight="1" x14ac:dyDescent="0.25">
      <c r="A12" s="73">
        <v>9</v>
      </c>
      <c r="B12" s="37"/>
      <c r="C12" s="37"/>
      <c r="D12" s="37"/>
      <c r="E12" s="37"/>
      <c r="F12" s="37"/>
      <c r="G12" s="37"/>
      <c r="H12" s="38"/>
      <c r="I12" s="22"/>
      <c r="J12" s="39"/>
      <c r="K12" s="39"/>
      <c r="L12" s="37"/>
      <c r="M12" s="34" t="b">
        <f t="shared" si="0"/>
        <v>0</v>
      </c>
      <c r="N12" s="34" t="b">
        <f t="shared" si="1"/>
        <v>0</v>
      </c>
      <c r="O12" s="34" t="b">
        <f t="shared" si="17"/>
        <v>0</v>
      </c>
      <c r="P12" s="34" t="b">
        <f t="shared" si="2"/>
        <v>0</v>
      </c>
      <c r="Q12" s="34"/>
      <c r="R12" t="b">
        <f t="shared" si="3"/>
        <v>0</v>
      </c>
      <c r="S12" t="b">
        <f t="shared" si="4"/>
        <v>0</v>
      </c>
      <c r="T12" t="b">
        <f t="shared" si="5"/>
        <v>0</v>
      </c>
      <c r="U12" t="b">
        <f t="shared" si="6"/>
        <v>0</v>
      </c>
      <c r="V12" t="b">
        <f t="shared" si="7"/>
        <v>0</v>
      </c>
      <c r="W12" t="b">
        <f t="shared" si="8"/>
        <v>0</v>
      </c>
      <c r="X12" t="b">
        <f t="shared" si="9"/>
        <v>0</v>
      </c>
      <c r="Y12" t="b">
        <f t="shared" si="10"/>
        <v>0</v>
      </c>
      <c r="Z12" s="7" t="b">
        <f t="shared" si="11"/>
        <v>0</v>
      </c>
      <c r="AA12" s="42" t="s">
        <v>49</v>
      </c>
      <c r="AB12">
        <f t="shared" si="12"/>
        <v>0</v>
      </c>
      <c r="AC12" t="str">
        <f t="shared" si="13"/>
        <v/>
      </c>
      <c r="AD12" t="str">
        <f t="shared" si="14"/>
        <v/>
      </c>
      <c r="AE12" t="str">
        <f t="shared" si="15"/>
        <v/>
      </c>
      <c r="AF12" t="str">
        <f t="shared" si="16"/>
        <v/>
      </c>
    </row>
    <row r="13" spans="1:32" ht="25.5" customHeight="1" x14ac:dyDescent="0.25">
      <c r="A13" s="73">
        <v>10</v>
      </c>
      <c r="B13" s="37"/>
      <c r="C13" s="37"/>
      <c r="D13" s="37"/>
      <c r="E13" s="37"/>
      <c r="F13" s="37"/>
      <c r="G13" s="37"/>
      <c r="H13" s="38"/>
      <c r="I13" s="22"/>
      <c r="J13" s="39"/>
      <c r="K13" s="39"/>
      <c r="L13" s="37"/>
      <c r="M13" s="34" t="b">
        <f t="shared" si="0"/>
        <v>0</v>
      </c>
      <c r="N13" s="34" t="b">
        <f t="shared" si="1"/>
        <v>0</v>
      </c>
      <c r="O13" s="34" t="b">
        <f t="shared" si="17"/>
        <v>0</v>
      </c>
      <c r="P13" s="34" t="b">
        <f t="shared" si="2"/>
        <v>0</v>
      </c>
      <c r="Q13" s="34"/>
      <c r="R13" t="b">
        <f t="shared" si="3"/>
        <v>0</v>
      </c>
      <c r="S13" t="b">
        <f t="shared" si="4"/>
        <v>0</v>
      </c>
      <c r="T13" t="b">
        <f t="shared" si="5"/>
        <v>0</v>
      </c>
      <c r="U13" t="b">
        <f t="shared" si="6"/>
        <v>0</v>
      </c>
      <c r="V13" t="b">
        <f t="shared" si="7"/>
        <v>0</v>
      </c>
      <c r="W13" t="b">
        <f t="shared" si="8"/>
        <v>0</v>
      </c>
      <c r="X13" t="b">
        <f t="shared" si="9"/>
        <v>0</v>
      </c>
      <c r="Y13" t="b">
        <f t="shared" si="10"/>
        <v>0</v>
      </c>
      <c r="Z13" s="7" t="b">
        <f t="shared" si="11"/>
        <v>0</v>
      </c>
      <c r="AA13" s="42" t="s">
        <v>234</v>
      </c>
      <c r="AB13">
        <f t="shared" si="12"/>
        <v>0</v>
      </c>
      <c r="AC13" t="str">
        <f t="shared" si="13"/>
        <v/>
      </c>
      <c r="AD13" t="str">
        <f t="shared" si="14"/>
        <v/>
      </c>
      <c r="AE13" t="str">
        <f t="shared" si="15"/>
        <v/>
      </c>
      <c r="AF13" t="str">
        <f t="shared" si="16"/>
        <v/>
      </c>
    </row>
    <row r="14" spans="1:32" ht="25.5" customHeight="1" x14ac:dyDescent="0.25">
      <c r="A14" s="73">
        <v>11</v>
      </c>
      <c r="B14" s="37"/>
      <c r="C14" s="37"/>
      <c r="D14" s="37"/>
      <c r="E14" s="37"/>
      <c r="F14" s="37"/>
      <c r="G14" s="37"/>
      <c r="H14" s="38"/>
      <c r="I14" s="22"/>
      <c r="J14" s="39"/>
      <c r="K14" s="39"/>
      <c r="L14" s="37"/>
      <c r="M14" s="34" t="b">
        <f t="shared" si="0"/>
        <v>0</v>
      </c>
      <c r="N14" s="34" t="b">
        <f t="shared" si="1"/>
        <v>0</v>
      </c>
      <c r="O14" s="34" t="b">
        <f t="shared" si="17"/>
        <v>0</v>
      </c>
      <c r="P14" s="34" t="b">
        <f t="shared" si="2"/>
        <v>0</v>
      </c>
      <c r="Q14" s="34"/>
      <c r="R14" t="b">
        <f t="shared" si="3"/>
        <v>0</v>
      </c>
      <c r="S14" t="b">
        <f t="shared" si="4"/>
        <v>0</v>
      </c>
      <c r="T14" t="b">
        <f t="shared" si="5"/>
        <v>0</v>
      </c>
      <c r="U14" t="b">
        <f t="shared" si="6"/>
        <v>0</v>
      </c>
      <c r="V14" t="b">
        <f t="shared" si="7"/>
        <v>0</v>
      </c>
      <c r="W14" t="b">
        <f t="shared" si="8"/>
        <v>0</v>
      </c>
      <c r="X14" t="b">
        <f t="shared" si="9"/>
        <v>0</v>
      </c>
      <c r="Y14" t="b">
        <f t="shared" si="10"/>
        <v>0</v>
      </c>
      <c r="Z14" s="7" t="b">
        <f t="shared" si="11"/>
        <v>0</v>
      </c>
      <c r="AA14" s="42" t="s">
        <v>50</v>
      </c>
      <c r="AB14">
        <f t="shared" si="12"/>
        <v>0</v>
      </c>
      <c r="AC14" t="str">
        <f t="shared" si="13"/>
        <v/>
      </c>
      <c r="AD14" t="str">
        <f t="shared" si="14"/>
        <v/>
      </c>
      <c r="AE14" t="str">
        <f t="shared" si="15"/>
        <v/>
      </c>
      <c r="AF14" t="str">
        <f t="shared" si="16"/>
        <v/>
      </c>
    </row>
    <row r="15" spans="1:32" ht="25.5" customHeight="1" x14ac:dyDescent="0.25">
      <c r="A15" s="73">
        <v>12</v>
      </c>
      <c r="B15" s="37"/>
      <c r="C15" s="37"/>
      <c r="D15" s="37"/>
      <c r="E15" s="37"/>
      <c r="F15" s="37"/>
      <c r="G15" s="37"/>
      <c r="H15" s="38"/>
      <c r="I15" s="22"/>
      <c r="J15" s="39"/>
      <c r="K15" s="39"/>
      <c r="L15" s="37"/>
      <c r="M15" s="34" t="b">
        <f t="shared" si="0"/>
        <v>0</v>
      </c>
      <c r="N15" s="34" t="b">
        <f t="shared" si="1"/>
        <v>0</v>
      </c>
      <c r="O15" s="34" t="b">
        <f t="shared" si="17"/>
        <v>0</v>
      </c>
      <c r="P15" s="34" t="b">
        <f t="shared" si="2"/>
        <v>0</v>
      </c>
      <c r="Q15" s="34"/>
      <c r="R15" t="b">
        <f t="shared" si="3"/>
        <v>0</v>
      </c>
      <c r="S15" t="b">
        <f t="shared" si="4"/>
        <v>0</v>
      </c>
      <c r="T15" t="b">
        <f t="shared" si="5"/>
        <v>0</v>
      </c>
      <c r="U15" t="b">
        <f t="shared" si="6"/>
        <v>0</v>
      </c>
      <c r="V15" t="b">
        <f t="shared" si="7"/>
        <v>0</v>
      </c>
      <c r="W15" t="b">
        <f t="shared" si="8"/>
        <v>0</v>
      </c>
      <c r="X15" t="b">
        <f t="shared" si="9"/>
        <v>0</v>
      </c>
      <c r="Y15" t="b">
        <f t="shared" si="10"/>
        <v>0</v>
      </c>
      <c r="Z15" s="7" t="b">
        <f t="shared" si="11"/>
        <v>0</v>
      </c>
      <c r="AA15" s="42" t="s">
        <v>51</v>
      </c>
      <c r="AB15">
        <f t="shared" si="12"/>
        <v>0</v>
      </c>
      <c r="AC15" t="str">
        <f t="shared" si="13"/>
        <v/>
      </c>
      <c r="AD15" t="str">
        <f t="shared" si="14"/>
        <v/>
      </c>
      <c r="AE15" t="str">
        <f t="shared" si="15"/>
        <v/>
      </c>
      <c r="AF15" t="str">
        <f t="shared" si="16"/>
        <v/>
      </c>
    </row>
    <row r="16" spans="1:32" ht="25.5" customHeight="1" x14ac:dyDescent="0.25">
      <c r="A16" s="73">
        <v>13</v>
      </c>
      <c r="B16" s="37"/>
      <c r="C16" s="37"/>
      <c r="D16" s="37"/>
      <c r="E16" s="37"/>
      <c r="F16" s="37"/>
      <c r="G16" s="37"/>
      <c r="H16" s="38"/>
      <c r="I16" s="22"/>
      <c r="J16" s="39"/>
      <c r="K16" s="39"/>
      <c r="L16" s="37"/>
      <c r="M16" s="34" t="b">
        <f t="shared" si="0"/>
        <v>0</v>
      </c>
      <c r="N16" s="34" t="b">
        <f t="shared" si="1"/>
        <v>0</v>
      </c>
      <c r="O16" s="34" t="b">
        <f t="shared" si="17"/>
        <v>0</v>
      </c>
      <c r="P16" s="34" t="b">
        <f t="shared" si="2"/>
        <v>0</v>
      </c>
      <c r="Q16" s="34"/>
      <c r="R16" t="b">
        <f t="shared" si="3"/>
        <v>0</v>
      </c>
      <c r="S16" t="b">
        <f t="shared" si="4"/>
        <v>0</v>
      </c>
      <c r="T16" t="b">
        <f t="shared" si="5"/>
        <v>0</v>
      </c>
      <c r="U16" t="b">
        <f t="shared" si="6"/>
        <v>0</v>
      </c>
      <c r="V16" t="b">
        <f t="shared" si="7"/>
        <v>0</v>
      </c>
      <c r="W16" t="b">
        <f t="shared" si="8"/>
        <v>0</v>
      </c>
      <c r="X16" t="b">
        <f t="shared" si="9"/>
        <v>0</v>
      </c>
      <c r="Y16" t="b">
        <f t="shared" si="10"/>
        <v>0</v>
      </c>
      <c r="Z16" s="7" t="b">
        <f t="shared" si="11"/>
        <v>0</v>
      </c>
      <c r="AA16" s="42" t="s">
        <v>52</v>
      </c>
      <c r="AB16">
        <f t="shared" si="12"/>
        <v>0</v>
      </c>
      <c r="AC16" t="str">
        <f t="shared" si="13"/>
        <v/>
      </c>
      <c r="AD16" t="str">
        <f t="shared" si="14"/>
        <v/>
      </c>
      <c r="AE16" t="str">
        <f t="shared" si="15"/>
        <v/>
      </c>
      <c r="AF16" t="str">
        <f t="shared" si="16"/>
        <v/>
      </c>
    </row>
    <row r="17" spans="1:32" ht="25.5" customHeight="1" x14ac:dyDescent="0.25">
      <c r="A17" s="73">
        <v>14</v>
      </c>
      <c r="B17" s="37"/>
      <c r="C17" s="37"/>
      <c r="D17" s="37"/>
      <c r="E17" s="37"/>
      <c r="F17" s="37"/>
      <c r="G17" s="37"/>
      <c r="H17" s="38"/>
      <c r="I17" s="22"/>
      <c r="J17" s="39"/>
      <c r="K17" s="39"/>
      <c r="L17" s="37"/>
      <c r="M17" s="34" t="b">
        <f t="shared" si="0"/>
        <v>0</v>
      </c>
      <c r="N17" s="34" t="b">
        <f t="shared" si="1"/>
        <v>0</v>
      </c>
      <c r="O17" s="34" t="b">
        <f t="shared" si="17"/>
        <v>0</v>
      </c>
      <c r="P17" s="34" t="b">
        <f t="shared" si="2"/>
        <v>0</v>
      </c>
      <c r="Q17" s="34"/>
      <c r="R17" t="b">
        <f t="shared" si="3"/>
        <v>0</v>
      </c>
      <c r="S17" t="b">
        <f t="shared" si="4"/>
        <v>0</v>
      </c>
      <c r="T17" t="b">
        <f t="shared" si="5"/>
        <v>0</v>
      </c>
      <c r="U17" t="b">
        <f t="shared" si="6"/>
        <v>0</v>
      </c>
      <c r="V17" t="b">
        <f t="shared" si="7"/>
        <v>0</v>
      </c>
      <c r="W17" t="b">
        <f t="shared" si="8"/>
        <v>0</v>
      </c>
      <c r="X17" t="b">
        <f t="shared" si="9"/>
        <v>0</v>
      </c>
      <c r="Y17" t="b">
        <f t="shared" si="10"/>
        <v>0</v>
      </c>
      <c r="Z17" s="7" t="b">
        <f t="shared" si="11"/>
        <v>0</v>
      </c>
      <c r="AA17" s="42" t="s">
        <v>53</v>
      </c>
      <c r="AB17">
        <f t="shared" si="12"/>
        <v>0</v>
      </c>
      <c r="AC17" t="str">
        <f t="shared" si="13"/>
        <v/>
      </c>
      <c r="AD17" t="str">
        <f t="shared" si="14"/>
        <v/>
      </c>
      <c r="AE17" t="str">
        <f t="shared" si="15"/>
        <v/>
      </c>
      <c r="AF17" t="str">
        <f t="shared" si="16"/>
        <v/>
      </c>
    </row>
    <row r="18" spans="1:32" ht="25.5" customHeight="1" x14ac:dyDescent="0.25">
      <c r="A18" s="73">
        <v>15</v>
      </c>
      <c r="B18" s="37"/>
      <c r="C18" s="37"/>
      <c r="D18" s="37"/>
      <c r="E18" s="37"/>
      <c r="F18" s="37"/>
      <c r="G18" s="37"/>
      <c r="H18" s="38"/>
      <c r="I18" s="22"/>
      <c r="J18" s="39"/>
      <c r="K18" s="39"/>
      <c r="L18" s="37"/>
      <c r="M18" s="34" t="b">
        <f t="shared" si="0"/>
        <v>0</v>
      </c>
      <c r="N18" s="34" t="b">
        <f t="shared" si="1"/>
        <v>0</v>
      </c>
      <c r="O18" s="34" t="b">
        <f t="shared" si="17"/>
        <v>0</v>
      </c>
      <c r="P18" s="34" t="b">
        <f t="shared" si="2"/>
        <v>0</v>
      </c>
      <c r="Q18" s="34"/>
      <c r="R18" t="b">
        <f t="shared" si="3"/>
        <v>0</v>
      </c>
      <c r="S18" t="b">
        <f t="shared" si="4"/>
        <v>0</v>
      </c>
      <c r="T18" t="b">
        <f t="shared" si="5"/>
        <v>0</v>
      </c>
      <c r="U18" t="b">
        <f t="shared" si="6"/>
        <v>0</v>
      </c>
      <c r="V18" t="b">
        <f t="shared" si="7"/>
        <v>0</v>
      </c>
      <c r="W18" t="b">
        <f t="shared" si="8"/>
        <v>0</v>
      </c>
      <c r="X18" t="b">
        <f t="shared" si="9"/>
        <v>0</v>
      </c>
      <c r="Y18" t="b">
        <f t="shared" si="10"/>
        <v>0</v>
      </c>
      <c r="Z18" s="7" t="b">
        <f t="shared" si="11"/>
        <v>0</v>
      </c>
      <c r="AA18" s="42" t="s">
        <v>54</v>
      </c>
      <c r="AB18">
        <f t="shared" si="12"/>
        <v>0</v>
      </c>
      <c r="AC18" t="str">
        <f t="shared" si="13"/>
        <v/>
      </c>
      <c r="AD18" t="str">
        <f t="shared" si="14"/>
        <v/>
      </c>
      <c r="AE18" t="str">
        <f t="shared" si="15"/>
        <v/>
      </c>
      <c r="AF18" t="str">
        <f t="shared" si="16"/>
        <v/>
      </c>
    </row>
    <row r="19" spans="1:32" ht="25.5" customHeight="1" x14ac:dyDescent="0.25">
      <c r="A19" s="73">
        <v>16</v>
      </c>
      <c r="B19" s="37"/>
      <c r="C19" s="37"/>
      <c r="D19" s="37"/>
      <c r="E19" s="37"/>
      <c r="F19" s="37"/>
      <c r="G19" s="37"/>
      <c r="H19" s="38"/>
      <c r="I19" s="22"/>
      <c r="J19" s="39"/>
      <c r="K19" s="39"/>
      <c r="L19" s="37"/>
      <c r="M19" s="34" t="b">
        <f t="shared" si="0"/>
        <v>0</v>
      </c>
      <c r="N19" s="34" t="b">
        <f t="shared" si="1"/>
        <v>0</v>
      </c>
      <c r="O19" s="34" t="b">
        <f t="shared" si="17"/>
        <v>0</v>
      </c>
      <c r="P19" s="34" t="b">
        <f t="shared" si="2"/>
        <v>0</v>
      </c>
      <c r="Q19" s="34"/>
      <c r="R19" t="b">
        <f t="shared" si="3"/>
        <v>0</v>
      </c>
      <c r="S19" t="b">
        <f t="shared" si="4"/>
        <v>0</v>
      </c>
      <c r="T19" t="b">
        <f t="shared" si="5"/>
        <v>0</v>
      </c>
      <c r="U19" t="b">
        <f t="shared" si="6"/>
        <v>0</v>
      </c>
      <c r="V19" t="b">
        <f t="shared" si="7"/>
        <v>0</v>
      </c>
      <c r="W19" t="b">
        <f t="shared" si="8"/>
        <v>0</v>
      </c>
      <c r="X19" t="b">
        <f t="shared" si="9"/>
        <v>0</v>
      </c>
      <c r="Y19" t="b">
        <f t="shared" si="10"/>
        <v>0</v>
      </c>
      <c r="Z19" s="7" t="b">
        <f t="shared" si="11"/>
        <v>0</v>
      </c>
      <c r="AA19" s="42" t="s">
        <v>55</v>
      </c>
      <c r="AB19">
        <f t="shared" si="12"/>
        <v>0</v>
      </c>
      <c r="AC19" t="str">
        <f t="shared" si="13"/>
        <v/>
      </c>
      <c r="AD19" t="str">
        <f t="shared" si="14"/>
        <v/>
      </c>
      <c r="AE19" t="str">
        <f t="shared" si="15"/>
        <v/>
      </c>
      <c r="AF19" t="str">
        <f t="shared" si="16"/>
        <v/>
      </c>
    </row>
    <row r="20" spans="1:32" ht="25.5" customHeight="1" x14ac:dyDescent="0.25">
      <c r="A20" s="73">
        <v>17</v>
      </c>
      <c r="B20" s="37"/>
      <c r="C20" s="37"/>
      <c r="D20" s="37"/>
      <c r="E20" s="37"/>
      <c r="F20" s="37"/>
      <c r="G20" s="37"/>
      <c r="H20" s="38"/>
      <c r="I20" s="22"/>
      <c r="J20" s="39"/>
      <c r="K20" s="39"/>
      <c r="L20" s="37"/>
      <c r="M20" s="34" t="b">
        <f t="shared" si="0"/>
        <v>0</v>
      </c>
      <c r="N20" s="34" t="b">
        <f t="shared" si="1"/>
        <v>0</v>
      </c>
      <c r="O20" s="34" t="b">
        <f t="shared" si="17"/>
        <v>0</v>
      </c>
      <c r="P20" s="34" t="b">
        <f t="shared" si="2"/>
        <v>0</v>
      </c>
      <c r="Q20" s="34"/>
      <c r="R20" t="b">
        <f t="shared" si="3"/>
        <v>0</v>
      </c>
      <c r="S20" t="b">
        <f t="shared" si="4"/>
        <v>0</v>
      </c>
      <c r="T20" t="b">
        <f t="shared" si="5"/>
        <v>0</v>
      </c>
      <c r="U20" t="b">
        <f t="shared" si="6"/>
        <v>0</v>
      </c>
      <c r="V20" t="b">
        <f t="shared" si="7"/>
        <v>0</v>
      </c>
      <c r="W20" t="b">
        <f t="shared" si="8"/>
        <v>0</v>
      </c>
      <c r="X20" t="b">
        <f t="shared" si="9"/>
        <v>0</v>
      </c>
      <c r="Y20" t="b">
        <f t="shared" si="10"/>
        <v>0</v>
      </c>
      <c r="Z20" s="7" t="b">
        <f t="shared" si="11"/>
        <v>0</v>
      </c>
      <c r="AA20" s="42" t="s">
        <v>56</v>
      </c>
      <c r="AB20">
        <f t="shared" si="12"/>
        <v>0</v>
      </c>
      <c r="AC20" t="str">
        <f t="shared" si="13"/>
        <v/>
      </c>
      <c r="AD20" t="str">
        <f t="shared" si="14"/>
        <v/>
      </c>
      <c r="AE20" t="str">
        <f t="shared" si="15"/>
        <v/>
      </c>
      <c r="AF20" t="str">
        <f t="shared" si="16"/>
        <v/>
      </c>
    </row>
    <row r="21" spans="1:32" ht="25.5" customHeight="1" x14ac:dyDescent="0.25">
      <c r="A21" s="73">
        <v>18</v>
      </c>
      <c r="B21" s="37"/>
      <c r="C21" s="37"/>
      <c r="D21" s="37"/>
      <c r="E21" s="37"/>
      <c r="F21" s="37"/>
      <c r="G21" s="37"/>
      <c r="H21" s="38"/>
      <c r="I21" s="22"/>
      <c r="J21" s="39"/>
      <c r="K21" s="39"/>
      <c r="L21" s="37"/>
      <c r="M21" s="34" t="b">
        <f t="shared" si="0"/>
        <v>0</v>
      </c>
      <c r="N21" s="34" t="b">
        <f t="shared" si="1"/>
        <v>0</v>
      </c>
      <c r="O21" s="34" t="b">
        <f t="shared" si="17"/>
        <v>0</v>
      </c>
      <c r="P21" s="34" t="b">
        <f t="shared" si="2"/>
        <v>0</v>
      </c>
      <c r="Q21" s="34"/>
      <c r="R21" t="b">
        <f t="shared" si="3"/>
        <v>0</v>
      </c>
      <c r="S21" t="b">
        <f t="shared" si="4"/>
        <v>0</v>
      </c>
      <c r="T21" t="b">
        <f t="shared" si="5"/>
        <v>0</v>
      </c>
      <c r="U21" t="b">
        <f t="shared" si="6"/>
        <v>0</v>
      </c>
      <c r="V21" t="b">
        <f t="shared" si="7"/>
        <v>0</v>
      </c>
      <c r="W21" t="b">
        <f t="shared" si="8"/>
        <v>0</v>
      </c>
      <c r="X21" t="b">
        <f t="shared" si="9"/>
        <v>0</v>
      </c>
      <c r="Y21" t="b">
        <f t="shared" si="10"/>
        <v>0</v>
      </c>
      <c r="Z21" s="7" t="b">
        <f t="shared" si="11"/>
        <v>0</v>
      </c>
      <c r="AA21" s="42" t="s">
        <v>57</v>
      </c>
      <c r="AB21">
        <f t="shared" si="12"/>
        <v>0</v>
      </c>
      <c r="AC21" t="str">
        <f t="shared" si="13"/>
        <v/>
      </c>
      <c r="AD21" t="str">
        <f t="shared" si="14"/>
        <v/>
      </c>
      <c r="AE21" t="str">
        <f t="shared" si="15"/>
        <v/>
      </c>
      <c r="AF21" t="str">
        <f t="shared" si="16"/>
        <v/>
      </c>
    </row>
    <row r="22" spans="1:32" ht="25.5" customHeight="1" x14ac:dyDescent="0.25">
      <c r="A22" s="73">
        <v>19</v>
      </c>
      <c r="B22" s="45"/>
      <c r="C22" s="45"/>
      <c r="D22" s="45"/>
      <c r="E22" s="45"/>
      <c r="F22" s="45"/>
      <c r="G22" s="45"/>
      <c r="H22" s="46"/>
      <c r="I22" s="49"/>
      <c r="J22" s="48"/>
      <c r="K22" s="48"/>
      <c r="L22" s="45"/>
      <c r="M22" s="34" t="b">
        <f t="shared" si="0"/>
        <v>0</v>
      </c>
      <c r="N22" s="34" t="b">
        <f t="shared" si="1"/>
        <v>0</v>
      </c>
      <c r="O22" s="34" t="b">
        <f t="shared" si="17"/>
        <v>0</v>
      </c>
      <c r="P22" s="34" t="b">
        <f t="shared" si="2"/>
        <v>0</v>
      </c>
      <c r="Q22" s="34"/>
      <c r="R22" t="b">
        <f t="shared" si="3"/>
        <v>0</v>
      </c>
      <c r="S22" t="b">
        <f t="shared" si="4"/>
        <v>0</v>
      </c>
      <c r="T22" t="b">
        <f t="shared" si="5"/>
        <v>0</v>
      </c>
      <c r="U22" t="b">
        <f t="shared" si="6"/>
        <v>0</v>
      </c>
      <c r="V22" t="b">
        <f t="shared" si="7"/>
        <v>0</v>
      </c>
      <c r="W22" t="b">
        <f t="shared" si="8"/>
        <v>0</v>
      </c>
      <c r="X22" t="b">
        <f t="shared" si="9"/>
        <v>0</v>
      </c>
      <c r="Y22" t="b">
        <f t="shared" si="10"/>
        <v>0</v>
      </c>
      <c r="Z22" s="7" t="b">
        <f t="shared" si="11"/>
        <v>0</v>
      </c>
      <c r="AA22" s="42" t="s">
        <v>58</v>
      </c>
      <c r="AB22">
        <f t="shared" si="12"/>
        <v>0</v>
      </c>
      <c r="AC22" t="str">
        <f t="shared" si="13"/>
        <v/>
      </c>
      <c r="AD22" t="str">
        <f t="shared" si="14"/>
        <v/>
      </c>
      <c r="AE22" t="str">
        <f t="shared" si="15"/>
        <v/>
      </c>
      <c r="AF22" t="str">
        <f t="shared" si="16"/>
        <v/>
      </c>
    </row>
    <row r="23" spans="1:32" ht="25.5" customHeight="1" x14ac:dyDescent="0.25">
      <c r="A23" s="73">
        <v>20</v>
      </c>
      <c r="B23" s="45"/>
      <c r="C23" s="45"/>
      <c r="D23" s="45"/>
      <c r="E23" s="45"/>
      <c r="F23" s="45"/>
      <c r="G23" s="45"/>
      <c r="H23" s="46"/>
      <c r="I23" s="49"/>
      <c r="J23" s="48"/>
      <c r="K23" s="48"/>
      <c r="L23" s="45"/>
      <c r="M23" s="34" t="b">
        <f t="shared" si="0"/>
        <v>0</v>
      </c>
      <c r="N23" s="34" t="b">
        <f t="shared" si="1"/>
        <v>0</v>
      </c>
      <c r="O23" s="34" t="b">
        <f t="shared" si="17"/>
        <v>0</v>
      </c>
      <c r="P23" s="34" t="b">
        <f t="shared" si="2"/>
        <v>0</v>
      </c>
      <c r="Q23" s="34"/>
      <c r="R23" t="b">
        <f t="shared" si="3"/>
        <v>0</v>
      </c>
      <c r="S23" t="b">
        <f t="shared" si="4"/>
        <v>0</v>
      </c>
      <c r="T23" t="b">
        <f t="shared" si="5"/>
        <v>0</v>
      </c>
      <c r="U23" t="b">
        <f t="shared" si="6"/>
        <v>0</v>
      </c>
      <c r="V23" t="b">
        <f t="shared" si="7"/>
        <v>0</v>
      </c>
      <c r="W23" t="b">
        <f t="shared" si="8"/>
        <v>0</v>
      </c>
      <c r="X23" t="b">
        <f t="shared" si="9"/>
        <v>0</v>
      </c>
      <c r="Y23" t="b">
        <f t="shared" si="10"/>
        <v>0</v>
      </c>
      <c r="Z23" s="7" t="b">
        <f t="shared" si="11"/>
        <v>0</v>
      </c>
      <c r="AA23" s="42" t="s">
        <v>59</v>
      </c>
      <c r="AB23">
        <f t="shared" si="12"/>
        <v>0</v>
      </c>
      <c r="AC23" t="str">
        <f t="shared" si="13"/>
        <v/>
      </c>
      <c r="AD23" t="str">
        <f t="shared" si="14"/>
        <v/>
      </c>
      <c r="AE23" t="str">
        <f t="shared" si="15"/>
        <v/>
      </c>
      <c r="AF23" t="str">
        <f t="shared" si="16"/>
        <v/>
      </c>
    </row>
    <row r="24" spans="1:32" ht="25.5" customHeight="1" x14ac:dyDescent="0.25">
      <c r="A24" s="73">
        <v>21</v>
      </c>
      <c r="B24" s="45"/>
      <c r="C24" s="45"/>
      <c r="D24" s="45"/>
      <c r="E24" s="45"/>
      <c r="F24" s="45"/>
      <c r="G24" s="45"/>
      <c r="H24" s="46"/>
      <c r="I24" s="49"/>
      <c r="J24" s="48"/>
      <c r="K24" s="48"/>
      <c r="L24" s="45"/>
      <c r="M24" s="34" t="b">
        <f t="shared" si="0"/>
        <v>0</v>
      </c>
      <c r="N24" s="34" t="b">
        <f t="shared" si="1"/>
        <v>0</v>
      </c>
      <c r="O24" s="34" t="b">
        <f t="shared" si="17"/>
        <v>0</v>
      </c>
      <c r="P24" s="34" t="b">
        <f t="shared" si="2"/>
        <v>0</v>
      </c>
      <c r="Q24" s="34"/>
      <c r="R24" t="b">
        <f t="shared" si="3"/>
        <v>0</v>
      </c>
      <c r="S24" t="b">
        <f t="shared" si="4"/>
        <v>0</v>
      </c>
      <c r="T24" t="b">
        <f t="shared" si="5"/>
        <v>0</v>
      </c>
      <c r="U24" t="b">
        <f t="shared" si="6"/>
        <v>0</v>
      </c>
      <c r="V24" t="b">
        <f t="shared" si="7"/>
        <v>0</v>
      </c>
      <c r="W24" t="b">
        <f t="shared" si="8"/>
        <v>0</v>
      </c>
      <c r="X24" t="b">
        <f t="shared" si="9"/>
        <v>0</v>
      </c>
      <c r="Y24" t="b">
        <f t="shared" si="10"/>
        <v>0</v>
      </c>
      <c r="Z24" s="7" t="b">
        <f t="shared" si="11"/>
        <v>0</v>
      </c>
      <c r="AA24" s="42" t="s">
        <v>60</v>
      </c>
      <c r="AB24">
        <f t="shared" si="12"/>
        <v>0</v>
      </c>
      <c r="AC24" t="str">
        <f t="shared" si="13"/>
        <v/>
      </c>
      <c r="AD24" t="str">
        <f t="shared" si="14"/>
        <v/>
      </c>
      <c r="AE24" t="str">
        <f t="shared" si="15"/>
        <v/>
      </c>
      <c r="AF24" t="str">
        <f t="shared" si="16"/>
        <v/>
      </c>
    </row>
    <row r="25" spans="1:32" ht="25.5" customHeight="1" x14ac:dyDescent="0.25">
      <c r="A25" s="73">
        <v>22</v>
      </c>
      <c r="B25" s="45"/>
      <c r="C25" s="45"/>
      <c r="D25" s="45"/>
      <c r="E25" s="45"/>
      <c r="F25" s="45"/>
      <c r="G25" s="45"/>
      <c r="H25" s="46"/>
      <c r="I25" s="49"/>
      <c r="J25" s="48"/>
      <c r="K25" s="48"/>
      <c r="L25" s="45"/>
      <c r="M25" s="34" t="b">
        <f t="shared" si="0"/>
        <v>0</v>
      </c>
      <c r="N25" s="34" t="b">
        <f t="shared" si="1"/>
        <v>0</v>
      </c>
      <c r="O25" s="34" t="b">
        <f t="shared" si="17"/>
        <v>0</v>
      </c>
      <c r="P25" s="34" t="b">
        <f t="shared" si="2"/>
        <v>0</v>
      </c>
      <c r="Q25" s="34"/>
      <c r="R25" t="b">
        <f t="shared" si="3"/>
        <v>0</v>
      </c>
      <c r="S25" t="b">
        <f t="shared" si="4"/>
        <v>0</v>
      </c>
      <c r="T25" t="b">
        <f t="shared" si="5"/>
        <v>0</v>
      </c>
      <c r="U25" t="b">
        <f t="shared" si="6"/>
        <v>0</v>
      </c>
      <c r="V25" t="b">
        <f t="shared" si="7"/>
        <v>0</v>
      </c>
      <c r="W25" t="b">
        <f t="shared" si="8"/>
        <v>0</v>
      </c>
      <c r="X25" t="b">
        <f t="shared" si="9"/>
        <v>0</v>
      </c>
      <c r="Y25" t="b">
        <f t="shared" si="10"/>
        <v>0</v>
      </c>
      <c r="Z25" s="7" t="b">
        <f t="shared" si="11"/>
        <v>0</v>
      </c>
      <c r="AA25" s="42" t="s">
        <v>61</v>
      </c>
      <c r="AB25">
        <f t="shared" si="12"/>
        <v>0</v>
      </c>
      <c r="AC25" t="str">
        <f t="shared" si="13"/>
        <v/>
      </c>
      <c r="AD25" t="str">
        <f t="shared" si="14"/>
        <v/>
      </c>
      <c r="AE25" t="str">
        <f t="shared" si="15"/>
        <v/>
      </c>
      <c r="AF25" t="str">
        <f t="shared" si="16"/>
        <v/>
      </c>
    </row>
    <row r="26" spans="1:32" ht="25.5" customHeight="1" x14ac:dyDescent="0.25">
      <c r="A26" s="73">
        <v>23</v>
      </c>
      <c r="B26" s="45"/>
      <c r="C26" s="45"/>
      <c r="D26" s="45"/>
      <c r="E26" s="45"/>
      <c r="F26" s="45"/>
      <c r="G26" s="45"/>
      <c r="H26" s="46"/>
      <c r="I26" s="49"/>
      <c r="J26" s="48"/>
      <c r="K26" s="48"/>
      <c r="L26" s="45"/>
      <c r="M26" s="34" t="b">
        <f t="shared" si="0"/>
        <v>0</v>
      </c>
      <c r="N26" s="34" t="b">
        <f t="shared" si="1"/>
        <v>0</v>
      </c>
      <c r="O26" s="34" t="b">
        <f t="shared" si="17"/>
        <v>0</v>
      </c>
      <c r="P26" s="34" t="b">
        <f t="shared" si="2"/>
        <v>0</v>
      </c>
      <c r="Q26" s="34"/>
      <c r="R26" t="b">
        <f t="shared" si="3"/>
        <v>0</v>
      </c>
      <c r="S26" t="b">
        <f t="shared" si="4"/>
        <v>0</v>
      </c>
      <c r="T26" t="b">
        <f t="shared" si="5"/>
        <v>0</v>
      </c>
      <c r="U26" t="b">
        <f t="shared" si="6"/>
        <v>0</v>
      </c>
      <c r="V26" t="b">
        <f t="shared" si="7"/>
        <v>0</v>
      </c>
      <c r="W26" t="b">
        <f t="shared" si="8"/>
        <v>0</v>
      </c>
      <c r="X26" t="b">
        <f t="shared" si="9"/>
        <v>0</v>
      </c>
      <c r="Y26" t="b">
        <f t="shared" si="10"/>
        <v>0</v>
      </c>
      <c r="Z26" s="7" t="b">
        <f t="shared" si="11"/>
        <v>0</v>
      </c>
      <c r="AA26" s="42" t="s">
        <v>62</v>
      </c>
      <c r="AB26">
        <f t="shared" si="12"/>
        <v>0</v>
      </c>
      <c r="AC26" t="str">
        <f t="shared" si="13"/>
        <v/>
      </c>
      <c r="AD26" t="str">
        <f t="shared" si="14"/>
        <v/>
      </c>
      <c r="AE26" t="str">
        <f t="shared" si="15"/>
        <v/>
      </c>
      <c r="AF26" t="str">
        <f t="shared" si="16"/>
        <v/>
      </c>
    </row>
    <row r="27" spans="1:32" ht="25.5" customHeight="1" x14ac:dyDescent="0.25">
      <c r="A27" s="73">
        <v>24</v>
      </c>
      <c r="B27" s="45"/>
      <c r="C27" s="45"/>
      <c r="D27" s="45"/>
      <c r="E27" s="45"/>
      <c r="F27" s="45"/>
      <c r="G27" s="45"/>
      <c r="H27" s="46"/>
      <c r="I27" s="49"/>
      <c r="J27" s="48"/>
      <c r="K27" s="48"/>
      <c r="L27" s="45"/>
      <c r="M27" s="34" t="b">
        <f t="shared" si="0"/>
        <v>0</v>
      </c>
      <c r="N27" s="34" t="b">
        <f t="shared" si="1"/>
        <v>0</v>
      </c>
      <c r="O27" s="34" t="b">
        <f t="shared" si="17"/>
        <v>0</v>
      </c>
      <c r="P27" s="34" t="b">
        <f t="shared" si="2"/>
        <v>0</v>
      </c>
      <c r="Q27" s="34"/>
      <c r="R27" t="b">
        <f t="shared" si="3"/>
        <v>0</v>
      </c>
      <c r="S27" t="b">
        <f t="shared" si="4"/>
        <v>0</v>
      </c>
      <c r="T27" t="b">
        <f t="shared" si="5"/>
        <v>0</v>
      </c>
      <c r="U27" t="b">
        <f t="shared" si="6"/>
        <v>0</v>
      </c>
      <c r="V27" t="b">
        <f t="shared" si="7"/>
        <v>0</v>
      </c>
      <c r="W27" t="b">
        <f t="shared" si="8"/>
        <v>0</v>
      </c>
      <c r="X27" t="b">
        <f t="shared" si="9"/>
        <v>0</v>
      </c>
      <c r="Y27" t="b">
        <f t="shared" si="10"/>
        <v>0</v>
      </c>
      <c r="Z27" s="7" t="b">
        <f t="shared" si="11"/>
        <v>0</v>
      </c>
      <c r="AA27" s="42" t="s">
        <v>63</v>
      </c>
      <c r="AB27">
        <f t="shared" si="12"/>
        <v>0</v>
      </c>
      <c r="AC27" t="str">
        <f t="shared" si="13"/>
        <v/>
      </c>
      <c r="AD27" t="str">
        <f t="shared" si="14"/>
        <v/>
      </c>
      <c r="AE27" t="str">
        <f t="shared" si="15"/>
        <v/>
      </c>
      <c r="AF27" t="str">
        <f t="shared" si="16"/>
        <v/>
      </c>
    </row>
    <row r="28" spans="1:32" ht="25.5" customHeight="1" thickBot="1" x14ac:dyDescent="0.3">
      <c r="A28" s="73">
        <v>25</v>
      </c>
      <c r="B28" s="45"/>
      <c r="C28" s="45"/>
      <c r="D28" s="45"/>
      <c r="E28" s="45"/>
      <c r="F28" s="45"/>
      <c r="G28" s="45"/>
      <c r="H28" s="46"/>
      <c r="I28" s="49"/>
      <c r="J28" s="48"/>
      <c r="K28" s="48"/>
      <c r="L28" s="45"/>
      <c r="M28" s="34" t="b">
        <f t="shared" si="0"/>
        <v>0</v>
      </c>
      <c r="N28" s="34" t="b">
        <f t="shared" si="1"/>
        <v>0</v>
      </c>
      <c r="O28" s="34" t="b">
        <f t="shared" si="17"/>
        <v>0</v>
      </c>
      <c r="P28" s="34" t="b">
        <f t="shared" si="2"/>
        <v>0</v>
      </c>
      <c r="Q28" s="34"/>
      <c r="R28" t="b">
        <f t="shared" si="3"/>
        <v>0</v>
      </c>
      <c r="S28" t="b">
        <f t="shared" si="4"/>
        <v>0</v>
      </c>
      <c r="T28" t="b">
        <f t="shared" si="5"/>
        <v>0</v>
      </c>
      <c r="U28" t="b">
        <f t="shared" si="6"/>
        <v>0</v>
      </c>
      <c r="V28" t="b">
        <f t="shared" si="7"/>
        <v>0</v>
      </c>
      <c r="W28" t="b">
        <f t="shared" si="8"/>
        <v>0</v>
      </c>
      <c r="X28" t="b">
        <f t="shared" si="9"/>
        <v>0</v>
      </c>
      <c r="Y28" t="b">
        <f t="shared" si="10"/>
        <v>0</v>
      </c>
      <c r="Z28" s="7" t="b">
        <f t="shared" si="11"/>
        <v>0</v>
      </c>
      <c r="AA28" s="42" t="s">
        <v>64</v>
      </c>
      <c r="AB28">
        <f t="shared" si="12"/>
        <v>0</v>
      </c>
      <c r="AC28" t="str">
        <f t="shared" si="13"/>
        <v/>
      </c>
      <c r="AD28" t="str">
        <f t="shared" si="14"/>
        <v/>
      </c>
      <c r="AE28" t="str">
        <f t="shared" si="15"/>
        <v/>
      </c>
      <c r="AF28" t="str">
        <f t="shared" si="16"/>
        <v/>
      </c>
    </row>
    <row r="29" spans="1:32" ht="14.25" customHeight="1" thickBot="1" x14ac:dyDescent="0.3">
      <c r="A29" s="193" t="str">
        <f>IF(Q4=TRUE,"Questa sezione è incompleta o le righe della tabella non sono state compilate in seguenza.", IF(M4=TRUE,"FINE DELLA SEZIONE EROGATORI (PERSONE FISICHE titolari di reddito di impresa) - Pag.1", "Questa sezione è vuota.   Nota: sez.riservata a pers.fisiche titolari di reddito di impresa"))</f>
        <v>Questa sezione è vuota.   Nota: sez.riservata a pers.fisiche titolari di reddito di impresa</v>
      </c>
      <c r="B29" s="194"/>
      <c r="C29" s="194"/>
      <c r="D29" s="194"/>
      <c r="E29" s="194"/>
      <c r="F29" s="194"/>
      <c r="G29" s="194"/>
      <c r="H29" s="194"/>
      <c r="I29" s="194"/>
      <c r="J29" s="194"/>
      <c r="K29" s="194"/>
      <c r="L29" s="195"/>
      <c r="M29" s="34"/>
      <c r="N29" s="34"/>
      <c r="O29" s="34"/>
      <c r="P29" s="34"/>
      <c r="Q29" s="34"/>
      <c r="R29" s="34"/>
      <c r="S29" s="34"/>
      <c r="T29" s="34"/>
      <c r="U29" s="34"/>
      <c r="V29" s="34"/>
      <c r="W29" s="34"/>
      <c r="Y29" s="34"/>
      <c r="AA29" s="42" t="s">
        <v>65</v>
      </c>
    </row>
    <row r="30" spans="1:32" x14ac:dyDescent="0.25">
      <c r="A30" s="34"/>
      <c r="B30" s="34"/>
      <c r="C30" s="34"/>
      <c r="D30" s="34"/>
      <c r="E30" s="34"/>
      <c r="F30" s="34"/>
      <c r="G30" s="34"/>
      <c r="H30" s="34"/>
      <c r="I30" s="34"/>
      <c r="J30" s="34"/>
      <c r="K30" s="34"/>
      <c r="L30" s="34"/>
      <c r="M30" s="34"/>
      <c r="N30" s="34"/>
      <c r="O30" s="34"/>
      <c r="P30" s="34"/>
      <c r="Q30" s="34"/>
      <c r="R30" s="34"/>
      <c r="S30" s="34"/>
      <c r="T30" s="34"/>
      <c r="U30" s="34"/>
      <c r="V30" s="34"/>
      <c r="W30" s="34"/>
      <c r="Y30" s="34"/>
      <c r="AA30" s="42" t="s">
        <v>66</v>
      </c>
    </row>
    <row r="31" spans="1:32" hidden="1" x14ac:dyDescent="0.25">
      <c r="A31" s="34"/>
      <c r="B31" s="40"/>
      <c r="C31" s="40"/>
      <c r="D31" s="40"/>
      <c r="E31" s="40"/>
      <c r="F31" s="40"/>
      <c r="G31" s="185" t="s">
        <v>182</v>
      </c>
      <c r="H31" s="40"/>
      <c r="I31" s="40"/>
      <c r="J31" s="34"/>
      <c r="K31" s="34"/>
      <c r="L31" s="34"/>
      <c r="M31" s="34"/>
      <c r="N31" s="34"/>
      <c r="O31" s="34"/>
      <c r="P31" s="34"/>
      <c r="Q31" s="34"/>
      <c r="R31" s="34"/>
      <c r="S31" s="34"/>
      <c r="T31" s="34"/>
      <c r="U31" s="34"/>
      <c r="V31" s="34"/>
      <c r="W31" s="34"/>
      <c r="Y31" s="34"/>
      <c r="AA31" s="42" t="s">
        <v>67</v>
      </c>
    </row>
    <row r="32" spans="1:32" ht="33.75" hidden="1" customHeight="1" x14ac:dyDescent="0.25">
      <c r="A32" s="186"/>
      <c r="B32" s="187" t="s">
        <v>185</v>
      </c>
      <c r="C32" s="83"/>
      <c r="D32" s="181" t="s">
        <v>184</v>
      </c>
      <c r="E32" s="36" t="s">
        <v>189</v>
      </c>
      <c r="F32" s="36" t="s">
        <v>183</v>
      </c>
      <c r="G32" s="96"/>
      <c r="H32" s="192" t="s">
        <v>181</v>
      </c>
      <c r="I32" s="181" t="s">
        <v>180</v>
      </c>
      <c r="J32" s="181" t="s">
        <v>179</v>
      </c>
      <c r="K32" s="181" t="s">
        <v>179</v>
      </c>
      <c r="L32" s="181" t="s">
        <v>178</v>
      </c>
      <c r="M32" s="43"/>
      <c r="N32" s="43"/>
      <c r="O32" s="43"/>
      <c r="P32" s="43"/>
      <c r="Q32" s="34"/>
      <c r="R32" s="34"/>
      <c r="S32" s="34"/>
      <c r="T32" s="34"/>
      <c r="U32" s="34"/>
      <c r="V32" s="34"/>
      <c r="W32" s="34"/>
      <c r="Y32" s="34"/>
      <c r="AA32" s="42" t="s">
        <v>68</v>
      </c>
    </row>
    <row r="33" spans="1:27" hidden="1" x14ac:dyDescent="0.25">
      <c r="A33" s="186"/>
      <c r="B33" s="187"/>
      <c r="C33" s="83"/>
      <c r="D33" s="181"/>
      <c r="E33" s="24"/>
      <c r="F33" s="24"/>
      <c r="G33" s="96"/>
      <c r="H33" s="192"/>
      <c r="I33" s="181"/>
      <c r="J33" s="181"/>
      <c r="K33" s="181"/>
      <c r="L33" s="181"/>
      <c r="M33" s="44"/>
      <c r="N33" s="44"/>
      <c r="O33" s="44"/>
      <c r="P33" s="41"/>
      <c r="Q33" s="34"/>
      <c r="R33" s="34"/>
      <c r="S33" s="34"/>
      <c r="T33" s="34"/>
      <c r="U33" s="34"/>
      <c r="V33" s="34"/>
      <c r="W33" s="34"/>
      <c r="Y33" s="34"/>
      <c r="AA33" s="42" t="s">
        <v>69</v>
      </c>
    </row>
    <row r="34" spans="1:27" hidden="1" x14ac:dyDescent="0.25">
      <c r="A34" s="13"/>
      <c r="B34" s="14"/>
      <c r="C34" s="14"/>
      <c r="D34" s="14"/>
      <c r="E34" s="14"/>
      <c r="F34" s="15"/>
      <c r="G34" s="96"/>
      <c r="H34" s="16"/>
      <c r="I34" s="17"/>
      <c r="J34" s="18"/>
      <c r="K34" s="19"/>
      <c r="L34" s="14"/>
      <c r="M34" s="43"/>
      <c r="N34" s="43"/>
      <c r="O34" s="43"/>
      <c r="P34" s="43"/>
      <c r="Q34" s="34"/>
      <c r="R34" s="34"/>
      <c r="S34" s="34"/>
      <c r="T34" s="34"/>
      <c r="U34" s="34"/>
      <c r="V34" s="34"/>
      <c r="W34" s="34"/>
      <c r="Y34" s="34"/>
      <c r="AA34" s="42" t="s">
        <v>70</v>
      </c>
    </row>
    <row r="35" spans="1:27" x14ac:dyDescent="0.25">
      <c r="A35" s="13"/>
      <c r="B35" s="15"/>
      <c r="C35" s="15"/>
      <c r="D35" s="15"/>
      <c r="E35" s="15"/>
      <c r="F35" s="15"/>
      <c r="G35" s="14"/>
      <c r="H35" s="16"/>
      <c r="I35" s="20"/>
      <c r="J35" s="19"/>
      <c r="K35" s="19"/>
      <c r="L35" s="14"/>
      <c r="M35" s="43"/>
      <c r="N35" s="43"/>
      <c r="O35" s="43"/>
      <c r="P35" s="43"/>
      <c r="Q35" s="34"/>
      <c r="R35" s="34"/>
      <c r="S35" s="34"/>
      <c r="T35" s="34"/>
      <c r="U35" s="34"/>
      <c r="V35" s="34"/>
      <c r="W35" s="34"/>
      <c r="Y35" s="34"/>
      <c r="AA35" s="42" t="s">
        <v>71</v>
      </c>
    </row>
    <row r="36" spans="1:27" x14ac:dyDescent="0.25">
      <c r="A36" s="13"/>
      <c r="B36" s="15"/>
      <c r="C36" s="15"/>
      <c r="D36" s="15"/>
      <c r="E36" s="15"/>
      <c r="F36" s="15"/>
      <c r="G36" s="15"/>
      <c r="H36" s="16"/>
      <c r="I36" s="13"/>
      <c r="J36" s="19"/>
      <c r="K36" s="19"/>
      <c r="L36" s="14"/>
      <c r="M36" s="43"/>
      <c r="N36" s="43"/>
      <c r="O36" s="43"/>
      <c r="P36" s="43"/>
      <c r="Q36" s="34"/>
      <c r="R36" s="34"/>
      <c r="S36" s="34"/>
      <c r="T36" s="34"/>
      <c r="U36" s="34"/>
      <c r="V36" s="34"/>
      <c r="W36" s="34"/>
      <c r="Y36" s="34"/>
      <c r="AA36" s="42" t="s">
        <v>235</v>
      </c>
    </row>
    <row r="37" spans="1:27" x14ac:dyDescent="0.25">
      <c r="A37" s="13"/>
      <c r="B37" s="14"/>
      <c r="C37" s="14"/>
      <c r="D37" s="15"/>
      <c r="E37" s="15"/>
      <c r="F37" s="15"/>
      <c r="G37" s="14"/>
      <c r="H37" s="16"/>
      <c r="I37" s="20"/>
      <c r="J37" s="19"/>
      <c r="K37" s="19"/>
      <c r="L37" s="15"/>
      <c r="M37" s="43"/>
      <c r="N37" s="43"/>
      <c r="O37" s="43"/>
      <c r="P37" s="43"/>
      <c r="Q37" s="34"/>
      <c r="R37" s="34"/>
      <c r="S37" s="34"/>
      <c r="T37" s="34"/>
      <c r="U37" s="34"/>
      <c r="V37" s="34"/>
      <c r="W37" s="34"/>
      <c r="Y37" s="34"/>
      <c r="AA37" s="42" t="s">
        <v>72</v>
      </c>
    </row>
    <row r="38" spans="1:27" x14ac:dyDescent="0.25">
      <c r="A38" s="13"/>
      <c r="B38" s="15"/>
      <c r="C38" s="15"/>
      <c r="D38" s="15"/>
      <c r="E38" s="15"/>
      <c r="F38" s="15"/>
      <c r="G38" s="14"/>
      <c r="H38" s="16"/>
      <c r="I38" s="13"/>
      <c r="J38" s="19"/>
      <c r="K38" s="19"/>
      <c r="L38" s="15"/>
      <c r="M38" s="8"/>
      <c r="N38" s="8"/>
      <c r="O38" s="8"/>
      <c r="P38" s="8"/>
      <c r="Q38" s="34"/>
      <c r="R38" s="34"/>
      <c r="S38" s="34"/>
      <c r="T38" s="34"/>
      <c r="U38" s="34"/>
      <c r="V38" s="34"/>
      <c r="W38" s="34"/>
      <c r="Y38" s="34"/>
      <c r="AA38" s="42" t="s">
        <v>73</v>
      </c>
    </row>
    <row r="39" spans="1:27" x14ac:dyDescent="0.25">
      <c r="A39" s="13"/>
      <c r="B39" s="15"/>
      <c r="C39" s="15"/>
      <c r="D39" s="15"/>
      <c r="E39" s="15"/>
      <c r="F39" s="15"/>
      <c r="G39" s="15"/>
      <c r="H39" s="16"/>
      <c r="I39" s="13"/>
      <c r="J39" s="19"/>
      <c r="K39" s="19"/>
      <c r="L39" s="15"/>
      <c r="M39" s="8"/>
      <c r="N39" s="8"/>
      <c r="O39" s="8"/>
      <c r="P39" s="8"/>
      <c r="Q39" s="34"/>
      <c r="R39" s="34"/>
      <c r="S39" s="34"/>
      <c r="T39" s="34"/>
      <c r="U39" s="34"/>
      <c r="V39" s="34"/>
      <c r="W39" s="34"/>
      <c r="Y39" s="34"/>
      <c r="AA39" s="42" t="s">
        <v>74</v>
      </c>
    </row>
    <row r="40" spans="1:27" x14ac:dyDescent="0.25">
      <c r="A40" s="13"/>
      <c r="B40" s="15"/>
      <c r="C40" s="15"/>
      <c r="D40" s="15"/>
      <c r="E40" s="15"/>
      <c r="F40" s="15"/>
      <c r="G40" s="15"/>
      <c r="H40" s="16"/>
      <c r="I40" s="13"/>
      <c r="J40" s="19"/>
      <c r="K40" s="19"/>
      <c r="L40" s="15"/>
      <c r="M40" s="8"/>
      <c r="N40" s="8"/>
      <c r="O40" s="8"/>
      <c r="P40" s="8"/>
      <c r="Q40" s="34"/>
      <c r="R40" s="34"/>
      <c r="S40" s="34"/>
      <c r="T40" s="34"/>
      <c r="U40" s="34"/>
      <c r="V40" s="34"/>
      <c r="W40" s="34"/>
      <c r="Y40" s="34"/>
      <c r="AA40" s="42" t="s">
        <v>75</v>
      </c>
    </row>
    <row r="41" spans="1:27" x14ac:dyDescent="0.25">
      <c r="A41" s="13"/>
      <c r="B41" s="15"/>
      <c r="C41" s="15"/>
      <c r="D41" s="15"/>
      <c r="E41" s="15"/>
      <c r="F41" s="15"/>
      <c r="G41" s="15"/>
      <c r="H41" s="16"/>
      <c r="I41" s="13"/>
      <c r="J41" s="19"/>
      <c r="K41" s="19"/>
      <c r="L41" s="15"/>
      <c r="M41" s="8"/>
      <c r="N41" s="8"/>
      <c r="O41" s="8"/>
      <c r="P41" s="8"/>
      <c r="Q41" s="34"/>
      <c r="R41" s="34"/>
      <c r="S41" s="34"/>
      <c r="T41" s="34"/>
      <c r="U41" s="34"/>
      <c r="V41" s="34"/>
      <c r="W41" s="34"/>
      <c r="Y41" s="34"/>
      <c r="AA41" s="42" t="s">
        <v>76</v>
      </c>
    </row>
    <row r="42" spans="1:27" x14ac:dyDescent="0.25">
      <c r="A42" s="13"/>
      <c r="B42" s="15"/>
      <c r="C42" s="15"/>
      <c r="D42" s="15"/>
      <c r="E42" s="15"/>
      <c r="F42" s="15"/>
      <c r="G42" s="15"/>
      <c r="H42" s="16"/>
      <c r="I42" s="13"/>
      <c r="J42" s="19"/>
      <c r="K42" s="19"/>
      <c r="L42" s="15"/>
      <c r="M42" s="8"/>
      <c r="N42" s="8"/>
      <c r="O42" s="8"/>
      <c r="P42" s="8"/>
      <c r="Q42" s="34"/>
      <c r="R42" s="34"/>
      <c r="S42" s="34"/>
      <c r="T42" s="34"/>
      <c r="U42" s="34"/>
      <c r="V42" s="34"/>
      <c r="W42" s="34"/>
      <c r="Y42" s="34"/>
      <c r="AA42" s="42" t="s">
        <v>77</v>
      </c>
    </row>
    <row r="43" spans="1:27" x14ac:dyDescent="0.25">
      <c r="A43" s="13"/>
      <c r="B43" s="15"/>
      <c r="C43" s="15"/>
      <c r="D43" s="15"/>
      <c r="E43" s="15"/>
      <c r="F43" s="15"/>
      <c r="G43" s="15"/>
      <c r="H43" s="16"/>
      <c r="I43" s="13"/>
      <c r="J43" s="19"/>
      <c r="K43" s="19"/>
      <c r="L43" s="15"/>
      <c r="M43" s="8"/>
      <c r="N43" s="8"/>
      <c r="O43" s="8"/>
      <c r="P43" s="8"/>
      <c r="Q43" s="34"/>
      <c r="R43" s="34"/>
      <c r="S43" s="34"/>
      <c r="T43" s="34"/>
      <c r="U43" s="34"/>
      <c r="V43" s="34"/>
      <c r="W43" s="34"/>
      <c r="Y43" s="34"/>
      <c r="AA43" s="42" t="s">
        <v>78</v>
      </c>
    </row>
    <row r="44" spans="1:27" x14ac:dyDescent="0.25">
      <c r="A44" s="13"/>
      <c r="B44" s="15"/>
      <c r="C44" s="15"/>
      <c r="D44" s="15"/>
      <c r="E44" s="15"/>
      <c r="F44" s="15"/>
      <c r="G44" s="15"/>
      <c r="H44" s="16"/>
      <c r="I44" s="13"/>
      <c r="J44" s="19"/>
      <c r="K44" s="19"/>
      <c r="L44" s="15"/>
      <c r="M44" s="8"/>
      <c r="N44" s="8"/>
      <c r="O44" s="8"/>
      <c r="P44" s="8"/>
      <c r="Q44" s="34"/>
      <c r="R44" s="34"/>
      <c r="S44" s="34"/>
      <c r="T44" s="34"/>
      <c r="U44" s="34"/>
      <c r="V44" s="34"/>
      <c r="W44" s="34"/>
      <c r="Y44" s="34"/>
      <c r="AA44" s="42" t="s">
        <v>79</v>
      </c>
    </row>
    <row r="45" spans="1:27" x14ac:dyDescent="0.25">
      <c r="A45" s="13"/>
      <c r="B45" s="15"/>
      <c r="C45" s="15"/>
      <c r="D45" s="15"/>
      <c r="E45" s="15"/>
      <c r="F45" s="15"/>
      <c r="G45" s="15"/>
      <c r="H45" s="16"/>
      <c r="I45" s="13"/>
      <c r="J45" s="19"/>
      <c r="K45" s="19"/>
      <c r="L45" s="15"/>
      <c r="M45" s="8"/>
      <c r="N45" s="8"/>
      <c r="O45" s="8"/>
      <c r="P45" s="8"/>
      <c r="Q45" s="34"/>
      <c r="R45" s="34"/>
      <c r="S45" s="34"/>
      <c r="T45" s="34"/>
      <c r="U45" s="34"/>
      <c r="V45" s="34"/>
      <c r="W45" s="34"/>
      <c r="Y45" s="34"/>
      <c r="AA45" s="42" t="s">
        <v>80</v>
      </c>
    </row>
    <row r="46" spans="1:27" x14ac:dyDescent="0.25">
      <c r="A46" s="13"/>
      <c r="B46" s="15"/>
      <c r="C46" s="15"/>
      <c r="D46" s="15"/>
      <c r="E46" s="15"/>
      <c r="F46" s="15"/>
      <c r="G46" s="15"/>
      <c r="H46" s="16"/>
      <c r="I46" s="13"/>
      <c r="J46" s="19"/>
      <c r="K46" s="19"/>
      <c r="L46" s="15"/>
      <c r="M46" s="8"/>
      <c r="N46" s="8"/>
      <c r="O46" s="8"/>
      <c r="P46" s="8"/>
      <c r="Q46" s="34"/>
      <c r="R46" s="34"/>
      <c r="S46" s="34"/>
      <c r="T46" s="34"/>
      <c r="U46" s="34"/>
      <c r="V46" s="34"/>
      <c r="W46" s="34"/>
      <c r="Y46" s="34"/>
      <c r="AA46" s="42" t="s">
        <v>81</v>
      </c>
    </row>
    <row r="47" spans="1:27" x14ac:dyDescent="0.25">
      <c r="A47" s="13"/>
      <c r="B47" s="15"/>
      <c r="C47" s="15"/>
      <c r="D47" s="15"/>
      <c r="E47" s="15"/>
      <c r="F47" s="15"/>
      <c r="G47" s="15"/>
      <c r="H47" s="16"/>
      <c r="I47" s="13"/>
      <c r="J47" s="19"/>
      <c r="K47" s="19"/>
      <c r="L47" s="15"/>
      <c r="M47" s="8"/>
      <c r="N47" s="8"/>
      <c r="O47" s="8"/>
      <c r="P47" s="8"/>
      <c r="Q47" s="34"/>
      <c r="R47" s="34"/>
      <c r="S47" s="34"/>
      <c r="T47" s="34"/>
      <c r="U47" s="34"/>
      <c r="V47" s="34"/>
      <c r="W47" s="34"/>
      <c r="Y47" s="34"/>
      <c r="AA47" s="42" t="s">
        <v>82</v>
      </c>
    </row>
    <row r="48" spans="1:27" x14ac:dyDescent="0.25">
      <c r="A48" s="13"/>
      <c r="B48" s="15"/>
      <c r="C48" s="15"/>
      <c r="D48" s="15"/>
      <c r="E48" s="15"/>
      <c r="F48" s="15"/>
      <c r="G48" s="15"/>
      <c r="H48" s="16"/>
      <c r="I48" s="13"/>
      <c r="J48" s="19"/>
      <c r="K48" s="19"/>
      <c r="L48" s="15"/>
      <c r="M48" s="8"/>
      <c r="N48" s="8"/>
      <c r="O48" s="8"/>
      <c r="P48" s="8"/>
      <c r="Q48" s="34"/>
      <c r="R48" s="34"/>
      <c r="S48" s="34"/>
      <c r="T48" s="34"/>
      <c r="U48" s="34"/>
      <c r="V48" s="34"/>
      <c r="W48" s="34"/>
      <c r="Y48" s="34"/>
      <c r="AA48" s="42" t="s">
        <v>83</v>
      </c>
    </row>
    <row r="49" spans="1:27" x14ac:dyDescent="0.25">
      <c r="A49" s="13"/>
      <c r="B49" s="15"/>
      <c r="C49" s="15"/>
      <c r="D49" s="15"/>
      <c r="E49" s="15"/>
      <c r="F49" s="15"/>
      <c r="G49" s="15"/>
      <c r="H49" s="16"/>
      <c r="I49" s="13"/>
      <c r="J49" s="19"/>
      <c r="K49" s="19"/>
      <c r="L49" s="15"/>
      <c r="M49" s="8"/>
      <c r="N49" s="8"/>
      <c r="O49" s="8"/>
      <c r="P49" s="8"/>
      <c r="Q49" s="34"/>
      <c r="R49" s="34"/>
      <c r="S49" s="34"/>
      <c r="T49" s="34"/>
      <c r="U49" s="34"/>
      <c r="V49" s="34"/>
      <c r="W49" s="34"/>
      <c r="Y49" s="34"/>
      <c r="AA49" s="42" t="s">
        <v>84</v>
      </c>
    </row>
    <row r="50" spans="1:27" x14ac:dyDescent="0.25">
      <c r="A50" s="13"/>
      <c r="B50" s="15"/>
      <c r="C50" s="15"/>
      <c r="D50" s="15"/>
      <c r="E50" s="15"/>
      <c r="F50" s="15"/>
      <c r="G50" s="15"/>
      <c r="H50" s="16"/>
      <c r="I50" s="13"/>
      <c r="J50" s="19"/>
      <c r="K50" s="19"/>
      <c r="L50" s="15"/>
      <c r="M50" s="8"/>
      <c r="N50" s="8"/>
      <c r="O50" s="8"/>
      <c r="P50" s="8"/>
      <c r="Q50" s="34"/>
      <c r="R50" s="34"/>
      <c r="S50" s="34"/>
      <c r="T50" s="34"/>
      <c r="U50" s="34"/>
      <c r="V50" s="34"/>
      <c r="W50" s="34"/>
      <c r="Y50" s="34"/>
      <c r="AA50" s="42" t="s">
        <v>85</v>
      </c>
    </row>
    <row r="51" spans="1:27" x14ac:dyDescent="0.25">
      <c r="A51" s="13"/>
      <c r="B51" s="15"/>
      <c r="C51" s="15"/>
      <c r="D51" s="15"/>
      <c r="E51" s="15"/>
      <c r="F51" s="15"/>
      <c r="G51" s="15"/>
      <c r="H51" s="16"/>
      <c r="I51" s="13"/>
      <c r="J51" s="19"/>
      <c r="K51" s="19"/>
      <c r="L51" s="15"/>
      <c r="M51" s="8"/>
      <c r="N51" s="8"/>
      <c r="O51" s="8"/>
      <c r="P51" s="8"/>
      <c r="Q51" s="34"/>
      <c r="R51" s="34"/>
      <c r="S51" s="34"/>
      <c r="T51" s="34"/>
      <c r="U51" s="34"/>
      <c r="V51" s="34"/>
      <c r="W51" s="34"/>
      <c r="Y51" s="34"/>
      <c r="AA51" s="42" t="s">
        <v>86</v>
      </c>
    </row>
    <row r="52" spans="1:27" x14ac:dyDescent="0.25">
      <c r="A52" s="13"/>
      <c r="B52" s="15"/>
      <c r="C52" s="15"/>
      <c r="D52" s="15"/>
      <c r="E52" s="15"/>
      <c r="F52" s="15"/>
      <c r="G52" s="15"/>
      <c r="H52" s="16"/>
      <c r="I52" s="13"/>
      <c r="J52" s="19"/>
      <c r="K52" s="19"/>
      <c r="L52" s="15"/>
      <c r="M52" s="8"/>
      <c r="N52" s="8"/>
      <c r="O52" s="8"/>
      <c r="P52" s="8"/>
      <c r="Q52" s="34"/>
      <c r="R52" s="34"/>
      <c r="S52" s="34"/>
      <c r="T52" s="34"/>
      <c r="U52" s="34"/>
      <c r="V52" s="34"/>
      <c r="W52" s="34"/>
      <c r="Y52" s="34"/>
      <c r="AA52" s="42" t="s">
        <v>87</v>
      </c>
    </row>
    <row r="53" spans="1:27" x14ac:dyDescent="0.25">
      <c r="A53" s="13"/>
      <c r="B53" s="15"/>
      <c r="C53" s="15"/>
      <c r="D53" s="15"/>
      <c r="E53" s="15"/>
      <c r="F53" s="15"/>
      <c r="G53" s="15"/>
      <c r="H53" s="16"/>
      <c r="I53" s="13"/>
      <c r="J53" s="19"/>
      <c r="K53" s="19"/>
      <c r="L53" s="15"/>
      <c r="M53" s="8"/>
      <c r="N53" s="8"/>
      <c r="O53" s="8"/>
      <c r="P53" s="8"/>
      <c r="Q53" s="34"/>
      <c r="R53" s="34"/>
      <c r="S53" s="34"/>
      <c r="T53" s="34"/>
      <c r="U53" s="34"/>
      <c r="V53" s="34"/>
      <c r="W53" s="34"/>
      <c r="Y53" s="34"/>
      <c r="AA53" s="42" t="s">
        <v>88</v>
      </c>
    </row>
    <row r="54" spans="1:27" x14ac:dyDescent="0.25">
      <c r="A54" s="13"/>
      <c r="B54" s="15"/>
      <c r="C54" s="15"/>
      <c r="D54" s="15"/>
      <c r="E54" s="15"/>
      <c r="F54" s="15"/>
      <c r="G54" s="15"/>
      <c r="H54" s="16"/>
      <c r="I54" s="13"/>
      <c r="J54" s="19"/>
      <c r="K54" s="19"/>
      <c r="L54" s="15"/>
      <c r="M54" s="8"/>
      <c r="N54" s="8"/>
      <c r="O54" s="8"/>
      <c r="P54" s="8"/>
      <c r="Q54" s="34"/>
      <c r="R54" s="34"/>
      <c r="S54" s="34"/>
      <c r="T54" s="34"/>
      <c r="U54" s="34"/>
      <c r="V54" s="34"/>
      <c r="W54" s="34"/>
      <c r="Y54" s="34"/>
      <c r="AA54" s="42" t="s">
        <v>89</v>
      </c>
    </row>
    <row r="55" spans="1:27" x14ac:dyDescent="0.25">
      <c r="A55" s="13"/>
      <c r="B55" s="15"/>
      <c r="C55" s="15"/>
      <c r="D55" s="15"/>
      <c r="E55" s="15"/>
      <c r="F55" s="15"/>
      <c r="G55" s="15"/>
      <c r="H55" s="16"/>
      <c r="I55" s="13"/>
      <c r="J55" s="19"/>
      <c r="K55" s="19"/>
      <c r="L55" s="15"/>
      <c r="M55" s="8"/>
      <c r="N55" s="8"/>
      <c r="O55" s="8"/>
      <c r="P55" s="8"/>
      <c r="Q55" s="34"/>
      <c r="R55" s="34"/>
      <c r="S55" s="34"/>
      <c r="T55" s="34"/>
      <c r="U55" s="34"/>
      <c r="V55" s="34"/>
      <c r="W55" s="34"/>
      <c r="Y55" s="34"/>
      <c r="AA55" s="42" t="s">
        <v>90</v>
      </c>
    </row>
    <row r="56" spans="1:27" x14ac:dyDescent="0.25">
      <c r="A56" s="13"/>
      <c r="B56" s="15"/>
      <c r="C56" s="15"/>
      <c r="D56" s="15"/>
      <c r="E56" s="15"/>
      <c r="F56" s="15"/>
      <c r="G56" s="15"/>
      <c r="H56" s="16"/>
      <c r="I56" s="13"/>
      <c r="J56" s="19"/>
      <c r="K56" s="19"/>
      <c r="L56" s="15"/>
      <c r="M56" s="8"/>
      <c r="N56" s="8"/>
      <c r="O56" s="8"/>
      <c r="P56" s="8"/>
      <c r="Q56" s="34"/>
      <c r="R56" s="34"/>
      <c r="S56" s="34"/>
      <c r="T56" s="34"/>
      <c r="U56" s="34"/>
      <c r="V56" s="34"/>
      <c r="W56" s="34"/>
      <c r="Y56" s="34"/>
      <c r="AA56" s="42" t="s">
        <v>91</v>
      </c>
    </row>
    <row r="57" spans="1:27" x14ac:dyDescent="0.25">
      <c r="A57" s="13"/>
      <c r="B57" s="15"/>
      <c r="C57" s="15"/>
      <c r="D57" s="15"/>
      <c r="E57" s="15"/>
      <c r="F57" s="15"/>
      <c r="G57" s="15"/>
      <c r="H57" s="16"/>
      <c r="I57" s="13"/>
      <c r="J57" s="19"/>
      <c r="K57" s="19"/>
      <c r="L57" s="15"/>
      <c r="M57" s="8"/>
      <c r="N57" s="8"/>
      <c r="O57" s="8"/>
      <c r="P57" s="8"/>
      <c r="Q57" s="34"/>
      <c r="R57" s="34"/>
      <c r="S57" s="34"/>
      <c r="T57" s="34"/>
      <c r="U57" s="34"/>
      <c r="V57" s="34"/>
      <c r="W57" s="34"/>
      <c r="Y57" s="34"/>
      <c r="AA57" s="42" t="s">
        <v>92</v>
      </c>
    </row>
    <row r="58" spans="1:27" x14ac:dyDescent="0.25">
      <c r="A58" s="13"/>
      <c r="B58" s="15"/>
      <c r="C58" s="15"/>
      <c r="D58" s="15"/>
      <c r="E58" s="15"/>
      <c r="F58" s="15"/>
      <c r="G58" s="15"/>
      <c r="H58" s="16"/>
      <c r="I58" s="13"/>
      <c r="J58" s="19"/>
      <c r="K58" s="19"/>
      <c r="L58" s="15"/>
      <c r="M58" s="8"/>
      <c r="N58" s="8"/>
      <c r="O58" s="8"/>
      <c r="P58" s="8"/>
      <c r="Q58" s="34"/>
      <c r="R58" s="34"/>
      <c r="S58" s="34"/>
      <c r="T58" s="34"/>
      <c r="U58" s="34"/>
      <c r="V58" s="34"/>
      <c r="W58" s="34"/>
      <c r="Y58" s="34"/>
      <c r="AA58" s="42" t="s">
        <v>93</v>
      </c>
    </row>
    <row r="59" spans="1:27" x14ac:dyDescent="0.25">
      <c r="A59" s="13"/>
      <c r="B59" s="15"/>
      <c r="C59" s="15"/>
      <c r="D59" s="15"/>
      <c r="E59" s="15"/>
      <c r="F59" s="15"/>
      <c r="G59" s="15"/>
      <c r="H59" s="16"/>
      <c r="I59" s="13"/>
      <c r="J59" s="19"/>
      <c r="K59" s="19"/>
      <c r="L59" s="15"/>
      <c r="M59" s="8"/>
      <c r="N59" s="8"/>
      <c r="O59" s="8"/>
      <c r="P59" s="8"/>
      <c r="Q59" s="34"/>
      <c r="R59" s="34"/>
      <c r="S59" s="34"/>
      <c r="T59" s="34"/>
      <c r="U59" s="34"/>
      <c r="V59" s="34"/>
      <c r="W59" s="34"/>
      <c r="Y59" s="34"/>
      <c r="AA59" s="42" t="s">
        <v>94</v>
      </c>
    </row>
    <row r="60" spans="1:27" x14ac:dyDescent="0.25">
      <c r="A60" s="13"/>
      <c r="B60" s="15"/>
      <c r="C60" s="15"/>
      <c r="D60" s="15"/>
      <c r="E60" s="15"/>
      <c r="F60" s="15"/>
      <c r="G60" s="15"/>
      <c r="H60" s="16"/>
      <c r="I60" s="13"/>
      <c r="J60" s="19"/>
      <c r="K60" s="19"/>
      <c r="L60" s="15"/>
      <c r="M60" s="8"/>
      <c r="N60" s="8"/>
      <c r="O60" s="8"/>
      <c r="P60" s="8"/>
      <c r="Q60" s="34"/>
      <c r="R60" s="34"/>
      <c r="S60" s="34"/>
      <c r="T60" s="34"/>
      <c r="U60" s="34"/>
      <c r="V60" s="34"/>
      <c r="W60" s="34"/>
      <c r="Y60" s="34"/>
      <c r="AA60" s="42" t="s">
        <v>95</v>
      </c>
    </row>
    <row r="61" spans="1:27" x14ac:dyDescent="0.25">
      <c r="A61" s="13"/>
      <c r="B61" s="15"/>
      <c r="C61" s="15"/>
      <c r="D61" s="15"/>
      <c r="E61" s="15"/>
      <c r="F61" s="15"/>
      <c r="G61" s="15"/>
      <c r="H61" s="16"/>
      <c r="I61" s="13"/>
      <c r="J61" s="19"/>
      <c r="K61" s="19"/>
      <c r="L61" s="15"/>
      <c r="M61" s="8"/>
      <c r="N61" s="8"/>
      <c r="O61" s="8"/>
      <c r="P61" s="8"/>
      <c r="Q61" s="34"/>
      <c r="R61" s="34"/>
      <c r="S61" s="34"/>
      <c r="T61" s="34"/>
      <c r="U61" s="34"/>
      <c r="V61" s="34"/>
      <c r="W61" s="34"/>
      <c r="Y61" s="34"/>
      <c r="AA61" s="42" t="s">
        <v>96</v>
      </c>
    </row>
    <row r="62" spans="1:27" x14ac:dyDescent="0.25">
      <c r="A62" s="13"/>
      <c r="B62" s="15"/>
      <c r="C62" s="15"/>
      <c r="D62" s="15"/>
      <c r="E62" s="15"/>
      <c r="F62" s="15"/>
      <c r="G62" s="15"/>
      <c r="H62" s="16"/>
      <c r="I62" s="13"/>
      <c r="J62" s="19"/>
      <c r="K62" s="19"/>
      <c r="L62" s="15"/>
      <c r="M62" s="8"/>
      <c r="N62" s="8"/>
      <c r="O62" s="8"/>
      <c r="P62" s="8"/>
      <c r="Q62" s="34"/>
      <c r="R62" s="34"/>
      <c r="S62" s="34"/>
      <c r="T62" s="34"/>
      <c r="U62" s="34"/>
      <c r="V62" s="34"/>
      <c r="W62" s="34"/>
      <c r="Y62" s="34"/>
      <c r="AA62" s="42" t="s">
        <v>97</v>
      </c>
    </row>
    <row r="63" spans="1:27" x14ac:dyDescent="0.25">
      <c r="A63" s="13"/>
      <c r="B63" s="15"/>
      <c r="C63" s="15"/>
      <c r="D63" s="15"/>
      <c r="E63" s="15"/>
      <c r="F63" s="15"/>
      <c r="G63" s="15"/>
      <c r="H63" s="16"/>
      <c r="I63" s="13"/>
      <c r="J63" s="19"/>
      <c r="K63" s="19"/>
      <c r="L63" s="15"/>
      <c r="M63" s="8"/>
      <c r="N63" s="8"/>
      <c r="O63" s="8"/>
      <c r="P63" s="8"/>
      <c r="Q63" s="34"/>
      <c r="R63" s="34"/>
      <c r="S63" s="34"/>
      <c r="T63" s="34"/>
      <c r="U63" s="34"/>
      <c r="V63" s="34"/>
      <c r="W63" s="34"/>
      <c r="Y63" s="34"/>
      <c r="AA63" s="42" t="s">
        <v>236</v>
      </c>
    </row>
    <row r="64" spans="1:27" x14ac:dyDescent="0.25">
      <c r="A64" s="13"/>
      <c r="B64" s="15"/>
      <c r="C64" s="15"/>
      <c r="D64" s="15"/>
      <c r="E64" s="15"/>
      <c r="F64" s="15"/>
      <c r="G64" s="15"/>
      <c r="H64" s="16"/>
      <c r="I64" s="13"/>
      <c r="J64" s="19"/>
      <c r="K64" s="19"/>
      <c r="L64" s="15"/>
      <c r="M64" s="8"/>
      <c r="N64" s="8"/>
      <c r="O64" s="8"/>
      <c r="P64" s="8"/>
      <c r="Q64" s="34"/>
      <c r="R64" s="34"/>
      <c r="S64" s="34"/>
      <c r="T64" s="34"/>
      <c r="U64" s="34"/>
      <c r="V64" s="34"/>
      <c r="W64" s="34"/>
      <c r="Y64" s="34"/>
      <c r="AA64" s="42" t="s">
        <v>98</v>
      </c>
    </row>
    <row r="65" spans="1:27" x14ac:dyDescent="0.25">
      <c r="A65" s="13"/>
      <c r="B65" s="15"/>
      <c r="C65" s="15"/>
      <c r="D65" s="15"/>
      <c r="E65" s="15"/>
      <c r="F65" s="15"/>
      <c r="G65" s="15"/>
      <c r="H65" s="16"/>
      <c r="I65" s="13"/>
      <c r="J65" s="19"/>
      <c r="K65" s="19"/>
      <c r="L65" s="15"/>
      <c r="M65" s="8"/>
      <c r="N65" s="8"/>
      <c r="O65" s="8"/>
      <c r="P65" s="8"/>
      <c r="Q65" s="34"/>
      <c r="R65" s="34"/>
      <c r="S65" s="34"/>
      <c r="T65" s="34"/>
      <c r="U65" s="34"/>
      <c r="V65" s="34"/>
      <c r="W65" s="34"/>
      <c r="Y65" s="34"/>
      <c r="AA65" s="42" t="s">
        <v>99</v>
      </c>
    </row>
    <row r="66" spans="1:27" x14ac:dyDescent="0.25">
      <c r="A66" s="13"/>
      <c r="B66" s="15"/>
      <c r="C66" s="15"/>
      <c r="D66" s="15"/>
      <c r="E66" s="15"/>
      <c r="F66" s="15"/>
      <c r="G66" s="15"/>
      <c r="H66" s="16"/>
      <c r="I66" s="13"/>
      <c r="J66" s="19"/>
      <c r="K66" s="19"/>
      <c r="L66" s="15"/>
      <c r="M66" s="8"/>
      <c r="N66" s="8"/>
      <c r="O66" s="8"/>
      <c r="P66" s="8"/>
      <c r="Q66" s="34"/>
      <c r="R66" s="34"/>
      <c r="S66" s="34"/>
      <c r="T66" s="34"/>
      <c r="U66" s="34"/>
      <c r="V66" s="34"/>
      <c r="W66" s="34"/>
      <c r="Y66" s="34"/>
      <c r="AA66" s="42" t="s">
        <v>100</v>
      </c>
    </row>
    <row r="67" spans="1:27" x14ac:dyDescent="0.25">
      <c r="A67" s="13"/>
      <c r="B67" s="15"/>
      <c r="C67" s="15"/>
      <c r="D67" s="15"/>
      <c r="E67" s="15"/>
      <c r="F67" s="15"/>
      <c r="G67" s="15"/>
      <c r="H67" s="16"/>
      <c r="I67" s="13"/>
      <c r="J67" s="19"/>
      <c r="K67" s="19"/>
      <c r="L67" s="15"/>
      <c r="M67" s="8"/>
      <c r="N67" s="8"/>
      <c r="O67" s="8"/>
      <c r="P67" s="8"/>
      <c r="Q67" s="34"/>
      <c r="R67" s="34"/>
      <c r="S67" s="34"/>
      <c r="T67" s="34"/>
      <c r="U67" s="34"/>
      <c r="V67" s="34"/>
      <c r="W67" s="34"/>
      <c r="Y67" s="34"/>
      <c r="AA67" s="42" t="s">
        <v>101</v>
      </c>
    </row>
    <row r="68" spans="1:27" x14ac:dyDescent="0.25">
      <c r="A68" s="13"/>
      <c r="B68" s="15"/>
      <c r="C68" s="15"/>
      <c r="D68" s="15"/>
      <c r="E68" s="15"/>
      <c r="F68" s="15"/>
      <c r="G68" s="15"/>
      <c r="H68" s="16"/>
      <c r="I68" s="13"/>
      <c r="J68" s="19"/>
      <c r="K68" s="19"/>
      <c r="L68" s="15"/>
      <c r="M68" s="8"/>
      <c r="N68" s="8"/>
      <c r="O68" s="8"/>
      <c r="P68" s="8"/>
      <c r="Q68" s="34"/>
      <c r="R68" s="34"/>
      <c r="S68" s="34"/>
      <c r="T68" s="34"/>
      <c r="U68" s="34"/>
      <c r="V68" s="34"/>
      <c r="W68" s="34"/>
      <c r="Y68" s="34"/>
      <c r="AA68" s="42" t="s">
        <v>102</v>
      </c>
    </row>
    <row r="69" spans="1:27" x14ac:dyDescent="0.25">
      <c r="A69" s="13"/>
      <c r="B69" s="15"/>
      <c r="C69" s="15"/>
      <c r="D69" s="15"/>
      <c r="E69" s="15"/>
      <c r="F69" s="15"/>
      <c r="G69" s="15"/>
      <c r="H69" s="16"/>
      <c r="I69" s="13"/>
      <c r="J69" s="19"/>
      <c r="K69" s="19"/>
      <c r="L69" s="15"/>
      <c r="M69" s="8"/>
      <c r="N69" s="8"/>
      <c r="O69" s="8"/>
      <c r="P69" s="8"/>
      <c r="Q69" s="34"/>
      <c r="R69" s="34"/>
      <c r="S69" s="34"/>
      <c r="T69" s="34"/>
      <c r="U69" s="34"/>
      <c r="V69" s="34"/>
      <c r="W69" s="34"/>
      <c r="Y69" s="34"/>
      <c r="AA69" s="42" t="s">
        <v>103</v>
      </c>
    </row>
    <row r="70" spans="1:27" x14ac:dyDescent="0.25">
      <c r="A70" s="13"/>
      <c r="B70" s="15"/>
      <c r="C70" s="15"/>
      <c r="D70" s="15"/>
      <c r="E70" s="15"/>
      <c r="F70" s="15"/>
      <c r="G70" s="15"/>
      <c r="H70" s="16"/>
      <c r="I70" s="13"/>
      <c r="J70" s="19"/>
      <c r="K70" s="19"/>
      <c r="L70" s="15"/>
      <c r="M70" s="8"/>
      <c r="N70" s="8"/>
      <c r="O70" s="8"/>
      <c r="P70" s="8"/>
      <c r="Q70" s="34"/>
      <c r="R70" s="34"/>
      <c r="S70" s="34"/>
      <c r="T70" s="34"/>
      <c r="U70" s="34"/>
      <c r="V70" s="34"/>
      <c r="W70" s="34"/>
      <c r="Y70" s="34"/>
      <c r="AA70" s="42" t="s">
        <v>104</v>
      </c>
    </row>
    <row r="71" spans="1:27" x14ac:dyDescent="0.25">
      <c r="A71" s="13"/>
      <c r="B71" s="15"/>
      <c r="C71" s="15"/>
      <c r="D71" s="15"/>
      <c r="E71" s="15"/>
      <c r="F71" s="15"/>
      <c r="G71" s="15"/>
      <c r="H71" s="16"/>
      <c r="I71" s="13"/>
      <c r="J71" s="19"/>
      <c r="K71" s="19"/>
      <c r="L71" s="15"/>
      <c r="M71" s="8"/>
      <c r="N71" s="8"/>
      <c r="O71" s="8"/>
      <c r="P71" s="8"/>
      <c r="Q71" s="34"/>
      <c r="R71" s="34"/>
      <c r="S71" s="34"/>
      <c r="T71" s="34"/>
      <c r="U71" s="34"/>
      <c r="V71" s="34"/>
      <c r="W71" s="34"/>
      <c r="Y71" s="34"/>
      <c r="AA71" s="42" t="s">
        <v>105</v>
      </c>
    </row>
    <row r="72" spans="1:27" x14ac:dyDescent="0.25">
      <c r="A72" s="13"/>
      <c r="B72" s="15"/>
      <c r="C72" s="15"/>
      <c r="D72" s="15"/>
      <c r="E72" s="15"/>
      <c r="F72" s="15"/>
      <c r="G72" s="15"/>
      <c r="H72" s="16"/>
      <c r="I72" s="13"/>
      <c r="J72" s="19"/>
      <c r="K72" s="19"/>
      <c r="L72" s="15"/>
      <c r="M72" s="8"/>
      <c r="N72" s="8"/>
      <c r="O72" s="8"/>
      <c r="P72" s="8"/>
      <c r="Q72" s="34"/>
      <c r="R72" s="34"/>
      <c r="S72" s="34"/>
      <c r="T72" s="34"/>
      <c r="U72" s="34"/>
      <c r="V72" s="34"/>
      <c r="W72" s="34"/>
      <c r="Y72" s="34"/>
      <c r="AA72" s="42" t="s">
        <v>106</v>
      </c>
    </row>
    <row r="73" spans="1:27" x14ac:dyDescent="0.25">
      <c r="A73" s="13"/>
      <c r="B73" s="15"/>
      <c r="C73" s="15"/>
      <c r="D73" s="15"/>
      <c r="E73" s="15"/>
      <c r="F73" s="15"/>
      <c r="G73" s="15"/>
      <c r="H73" s="16"/>
      <c r="I73" s="13"/>
      <c r="J73" s="19"/>
      <c r="K73" s="19"/>
      <c r="L73" s="15"/>
      <c r="M73" s="8"/>
      <c r="N73" s="8"/>
      <c r="O73" s="8"/>
      <c r="P73" s="8"/>
      <c r="Q73" s="34"/>
      <c r="R73" s="34"/>
      <c r="S73" s="34"/>
      <c r="T73" s="34"/>
      <c r="U73" s="34"/>
      <c r="V73" s="34"/>
      <c r="W73" s="34"/>
      <c r="Y73" s="34"/>
      <c r="AA73" s="42" t="s">
        <v>107</v>
      </c>
    </row>
    <row r="74" spans="1:27" x14ac:dyDescent="0.25">
      <c r="A74" s="13"/>
      <c r="B74" s="15"/>
      <c r="C74" s="15"/>
      <c r="D74" s="15"/>
      <c r="E74" s="15"/>
      <c r="F74" s="15"/>
      <c r="G74" s="15"/>
      <c r="H74" s="16"/>
      <c r="I74" s="13"/>
      <c r="J74" s="19"/>
      <c r="K74" s="19"/>
      <c r="L74" s="15"/>
      <c r="M74" s="8"/>
      <c r="N74" s="8"/>
      <c r="O74" s="8"/>
      <c r="P74" s="8"/>
      <c r="Q74" s="34"/>
      <c r="R74" s="34"/>
      <c r="S74" s="34"/>
      <c r="T74" s="34"/>
      <c r="U74" s="34"/>
      <c r="V74" s="34"/>
      <c r="W74" s="34"/>
      <c r="Y74" s="34"/>
      <c r="AA74" s="42" t="s">
        <v>108</v>
      </c>
    </row>
    <row r="75" spans="1:27" x14ac:dyDescent="0.25">
      <c r="A75" s="13"/>
      <c r="B75" s="15"/>
      <c r="C75" s="15"/>
      <c r="D75" s="15"/>
      <c r="E75" s="15"/>
      <c r="F75" s="15"/>
      <c r="G75" s="15"/>
      <c r="H75" s="16"/>
      <c r="I75" s="13"/>
      <c r="J75" s="19"/>
      <c r="K75" s="19"/>
      <c r="L75" s="15"/>
      <c r="M75" s="8"/>
      <c r="N75" s="8"/>
      <c r="O75" s="8"/>
      <c r="P75" s="8"/>
      <c r="Q75" s="34"/>
      <c r="R75" s="34"/>
      <c r="S75" s="34"/>
      <c r="T75" s="34"/>
      <c r="U75" s="34"/>
      <c r="V75" s="34"/>
      <c r="W75" s="34"/>
      <c r="Y75" s="34"/>
      <c r="AA75" s="42" t="s">
        <v>109</v>
      </c>
    </row>
    <row r="76" spans="1:27" x14ac:dyDescent="0.25">
      <c r="A76" s="13"/>
      <c r="B76" s="15"/>
      <c r="C76" s="15"/>
      <c r="D76" s="15"/>
      <c r="E76" s="15"/>
      <c r="F76" s="15"/>
      <c r="G76" s="15"/>
      <c r="H76" s="16"/>
      <c r="I76" s="13"/>
      <c r="J76" s="19"/>
      <c r="K76" s="19"/>
      <c r="L76" s="15"/>
      <c r="M76" s="8"/>
      <c r="N76" s="8"/>
      <c r="O76" s="8"/>
      <c r="P76" s="8"/>
      <c r="Q76" s="34"/>
      <c r="R76" s="34"/>
      <c r="S76" s="34"/>
      <c r="T76" s="34"/>
      <c r="U76" s="34"/>
      <c r="V76" s="34"/>
      <c r="W76" s="34"/>
      <c r="Y76" s="34"/>
      <c r="AA76" s="42" t="s">
        <v>110</v>
      </c>
    </row>
    <row r="77" spans="1:27" x14ac:dyDescent="0.25">
      <c r="A77" s="13"/>
      <c r="B77" s="15"/>
      <c r="C77" s="15"/>
      <c r="D77" s="15"/>
      <c r="E77" s="15"/>
      <c r="F77" s="15"/>
      <c r="G77" s="15"/>
      <c r="H77" s="16"/>
      <c r="I77" s="13"/>
      <c r="J77" s="19"/>
      <c r="K77" s="19"/>
      <c r="L77" s="15"/>
      <c r="M77" s="8"/>
      <c r="N77" s="8"/>
      <c r="O77" s="8"/>
      <c r="P77" s="8"/>
      <c r="Q77" s="34"/>
      <c r="R77" s="34"/>
      <c r="S77" s="34"/>
      <c r="T77" s="34"/>
      <c r="U77" s="34"/>
      <c r="V77" s="34"/>
      <c r="W77" s="34"/>
      <c r="Y77" s="34"/>
      <c r="AA77" s="42" t="s">
        <v>111</v>
      </c>
    </row>
    <row r="78" spans="1:27" x14ac:dyDescent="0.25">
      <c r="A78" s="13"/>
      <c r="B78" s="15"/>
      <c r="C78" s="15"/>
      <c r="D78" s="15"/>
      <c r="E78" s="15"/>
      <c r="F78" s="15"/>
      <c r="G78" s="15"/>
      <c r="H78" s="16"/>
      <c r="I78" s="13"/>
      <c r="J78" s="19"/>
      <c r="K78" s="19"/>
      <c r="L78" s="15"/>
      <c r="M78" s="8"/>
      <c r="N78" s="8"/>
      <c r="O78" s="8"/>
      <c r="P78" s="8"/>
      <c r="Q78" s="34"/>
      <c r="R78" s="34"/>
      <c r="S78" s="34"/>
      <c r="T78" s="34"/>
      <c r="U78" s="34"/>
      <c r="V78" s="34"/>
      <c r="W78" s="34"/>
      <c r="Y78" s="34"/>
      <c r="AA78" s="42" t="s">
        <v>112</v>
      </c>
    </row>
    <row r="79" spans="1:27" x14ac:dyDescent="0.25">
      <c r="A79" s="13"/>
      <c r="B79" s="15"/>
      <c r="C79" s="15"/>
      <c r="D79" s="15"/>
      <c r="E79" s="15"/>
      <c r="F79" s="15"/>
      <c r="G79" s="15"/>
      <c r="H79" s="16"/>
      <c r="I79" s="13"/>
      <c r="J79" s="19"/>
      <c r="K79" s="19"/>
      <c r="L79" s="15"/>
      <c r="M79" s="8"/>
      <c r="N79" s="8"/>
      <c r="O79" s="8"/>
      <c r="P79" s="8"/>
      <c r="Q79" s="34"/>
      <c r="R79" s="34"/>
      <c r="S79" s="34"/>
      <c r="T79" s="34"/>
      <c r="U79" s="34"/>
      <c r="V79" s="34"/>
      <c r="W79" s="34"/>
      <c r="Y79" s="34"/>
      <c r="AA79" s="42" t="s">
        <v>113</v>
      </c>
    </row>
    <row r="80" spans="1:27" x14ac:dyDescent="0.25">
      <c r="A80" s="13"/>
      <c r="B80" s="15"/>
      <c r="C80" s="15"/>
      <c r="D80" s="15"/>
      <c r="E80" s="15"/>
      <c r="F80" s="15"/>
      <c r="G80" s="15"/>
      <c r="H80" s="16"/>
      <c r="I80" s="13"/>
      <c r="J80" s="19"/>
      <c r="K80" s="19"/>
      <c r="L80" s="15"/>
      <c r="M80" s="8"/>
      <c r="N80" s="8"/>
      <c r="O80" s="8"/>
      <c r="P80" s="8"/>
      <c r="Q80" s="34"/>
      <c r="R80" s="34"/>
      <c r="S80" s="34"/>
      <c r="T80" s="34"/>
      <c r="U80" s="34"/>
      <c r="V80" s="34"/>
      <c r="W80" s="34"/>
      <c r="Y80" s="34"/>
      <c r="AA80" s="42" t="s">
        <v>114</v>
      </c>
    </row>
    <row r="81" spans="1:27" x14ac:dyDescent="0.25">
      <c r="A81" s="13"/>
      <c r="B81" s="15"/>
      <c r="C81" s="15"/>
      <c r="D81" s="15"/>
      <c r="E81" s="15"/>
      <c r="F81" s="15"/>
      <c r="G81" s="15"/>
      <c r="H81" s="16"/>
      <c r="I81" s="13"/>
      <c r="J81" s="19"/>
      <c r="K81" s="19"/>
      <c r="L81" s="15"/>
      <c r="M81" s="8"/>
      <c r="N81" s="8"/>
      <c r="O81" s="8"/>
      <c r="P81" s="8"/>
      <c r="Q81" s="34"/>
      <c r="R81" s="34"/>
      <c r="S81" s="34"/>
      <c r="T81" s="34"/>
      <c r="U81" s="34"/>
      <c r="V81" s="34"/>
      <c r="W81" s="34"/>
      <c r="Y81" s="34"/>
      <c r="AA81" s="42" t="s">
        <v>115</v>
      </c>
    </row>
    <row r="82" spans="1:27" x14ac:dyDescent="0.25">
      <c r="A82" s="13"/>
      <c r="B82" s="15"/>
      <c r="C82" s="15"/>
      <c r="D82" s="15"/>
      <c r="E82" s="15"/>
      <c r="F82" s="15"/>
      <c r="G82" s="15"/>
      <c r="H82" s="16"/>
      <c r="I82" s="13"/>
      <c r="J82" s="19"/>
      <c r="K82" s="19"/>
      <c r="L82" s="15"/>
      <c r="M82" s="8"/>
      <c r="N82" s="8"/>
      <c r="O82" s="8"/>
      <c r="P82" s="8"/>
      <c r="Q82" s="34"/>
      <c r="R82" s="34"/>
      <c r="S82" s="34"/>
      <c r="T82" s="34"/>
      <c r="U82" s="34"/>
      <c r="V82" s="34"/>
      <c r="W82" s="34"/>
      <c r="Y82" s="34"/>
      <c r="AA82" s="42" t="s">
        <v>116</v>
      </c>
    </row>
    <row r="83" spans="1:27" x14ac:dyDescent="0.25">
      <c r="A83" s="13"/>
      <c r="B83" s="15"/>
      <c r="C83" s="15"/>
      <c r="D83" s="15"/>
      <c r="E83" s="15"/>
      <c r="F83" s="15"/>
      <c r="G83" s="15"/>
      <c r="H83" s="16"/>
      <c r="I83" s="13"/>
      <c r="J83" s="19"/>
      <c r="K83" s="19"/>
      <c r="L83" s="15"/>
      <c r="M83" s="8"/>
      <c r="N83" s="8"/>
      <c r="O83" s="8"/>
      <c r="P83" s="8"/>
      <c r="Q83" s="34"/>
      <c r="R83" s="34"/>
      <c r="S83" s="34"/>
      <c r="T83" s="34"/>
      <c r="U83" s="34"/>
      <c r="V83" s="34"/>
      <c r="W83" s="34"/>
      <c r="Y83" s="34"/>
      <c r="AA83" s="42" t="s">
        <v>117</v>
      </c>
    </row>
    <row r="84" spans="1:27" x14ac:dyDescent="0.25">
      <c r="A84" s="13"/>
      <c r="B84" s="15"/>
      <c r="C84" s="15"/>
      <c r="D84" s="15"/>
      <c r="E84" s="15"/>
      <c r="F84" s="15"/>
      <c r="G84" s="15"/>
      <c r="H84" s="16"/>
      <c r="I84" s="13"/>
      <c r="J84" s="19"/>
      <c r="K84" s="19"/>
      <c r="L84" s="15"/>
      <c r="M84" s="8"/>
      <c r="N84" s="8"/>
      <c r="O84" s="8"/>
      <c r="P84" s="8"/>
      <c r="Q84" s="34"/>
      <c r="R84" s="34"/>
      <c r="S84" s="34"/>
      <c r="T84" s="34"/>
      <c r="U84" s="34"/>
      <c r="V84" s="34"/>
      <c r="W84" s="34"/>
      <c r="Y84" s="34"/>
      <c r="AA84" s="42" t="s">
        <v>118</v>
      </c>
    </row>
    <row r="85" spans="1:27" x14ac:dyDescent="0.25">
      <c r="A85" s="13"/>
      <c r="B85" s="15"/>
      <c r="C85" s="15"/>
      <c r="D85" s="15"/>
      <c r="E85" s="15"/>
      <c r="F85" s="15"/>
      <c r="G85" s="15"/>
      <c r="H85" s="16"/>
      <c r="I85" s="13"/>
      <c r="J85" s="19"/>
      <c r="K85" s="19"/>
      <c r="L85" s="15"/>
      <c r="M85" s="8"/>
      <c r="N85" s="8"/>
      <c r="O85" s="8"/>
      <c r="P85" s="8"/>
      <c r="Q85" s="34"/>
      <c r="R85" s="34"/>
      <c r="S85" s="34"/>
      <c r="T85" s="34"/>
      <c r="U85" s="34"/>
      <c r="V85" s="34"/>
      <c r="W85" s="34"/>
      <c r="Y85" s="34"/>
      <c r="AA85" s="42" t="s">
        <v>119</v>
      </c>
    </row>
    <row r="86" spans="1:27" x14ac:dyDescent="0.25">
      <c r="A86" s="13"/>
      <c r="B86" s="15"/>
      <c r="C86" s="15"/>
      <c r="D86" s="15"/>
      <c r="E86" s="15"/>
      <c r="F86" s="15"/>
      <c r="G86" s="15"/>
      <c r="H86" s="16"/>
      <c r="I86" s="13"/>
      <c r="J86" s="19"/>
      <c r="K86" s="19"/>
      <c r="L86" s="15"/>
      <c r="M86" s="8"/>
      <c r="N86" s="8"/>
      <c r="O86" s="8"/>
      <c r="P86" s="8"/>
      <c r="Q86" s="34"/>
      <c r="R86" s="34"/>
      <c r="S86" s="34"/>
      <c r="T86" s="34"/>
      <c r="U86" s="34"/>
      <c r="V86" s="34"/>
      <c r="W86" s="34"/>
      <c r="Y86" s="34"/>
      <c r="AA86" s="42" t="s">
        <v>120</v>
      </c>
    </row>
    <row r="87" spans="1:27" x14ac:dyDescent="0.25">
      <c r="A87" s="13"/>
      <c r="B87" s="15"/>
      <c r="C87" s="15"/>
      <c r="D87" s="15"/>
      <c r="E87" s="15"/>
      <c r="F87" s="15"/>
      <c r="G87" s="15"/>
      <c r="H87" s="16"/>
      <c r="I87" s="13"/>
      <c r="J87" s="19"/>
      <c r="K87" s="19"/>
      <c r="L87" s="15"/>
      <c r="M87" s="8"/>
      <c r="N87" s="8"/>
      <c r="O87" s="8"/>
      <c r="P87" s="8"/>
      <c r="Q87" s="34"/>
      <c r="R87" s="34"/>
      <c r="S87" s="34"/>
      <c r="T87" s="34"/>
      <c r="U87" s="34"/>
      <c r="V87" s="34"/>
      <c r="W87" s="34"/>
      <c r="Y87" s="34"/>
      <c r="AA87" s="42" t="s">
        <v>121</v>
      </c>
    </row>
    <row r="88" spans="1:27" x14ac:dyDescent="0.25">
      <c r="A88" s="13"/>
      <c r="B88" s="15"/>
      <c r="C88" s="15"/>
      <c r="D88" s="15"/>
      <c r="E88" s="15"/>
      <c r="F88" s="15"/>
      <c r="G88" s="15"/>
      <c r="H88" s="16"/>
      <c r="I88" s="13"/>
      <c r="J88" s="19"/>
      <c r="K88" s="19"/>
      <c r="L88" s="15"/>
      <c r="M88" s="8"/>
      <c r="N88" s="8"/>
      <c r="O88" s="8"/>
      <c r="P88" s="8"/>
      <c r="Q88" s="34"/>
      <c r="R88" s="34"/>
      <c r="S88" s="34"/>
      <c r="T88" s="34"/>
      <c r="U88" s="34"/>
      <c r="V88" s="34"/>
      <c r="W88" s="34"/>
      <c r="Y88" s="34"/>
      <c r="AA88" s="42" t="s">
        <v>122</v>
      </c>
    </row>
    <row r="89" spans="1:27" x14ac:dyDescent="0.25">
      <c r="A89" s="13"/>
      <c r="B89" s="15"/>
      <c r="C89" s="15"/>
      <c r="D89" s="15"/>
      <c r="E89" s="15"/>
      <c r="F89" s="15"/>
      <c r="G89" s="15"/>
      <c r="H89" s="16"/>
      <c r="I89" s="13"/>
      <c r="J89" s="19"/>
      <c r="K89" s="19"/>
      <c r="L89" s="15"/>
      <c r="M89" s="8"/>
      <c r="N89" s="8"/>
      <c r="O89" s="8"/>
      <c r="P89" s="8"/>
      <c r="Q89" s="34"/>
      <c r="R89" s="34"/>
      <c r="S89" s="34"/>
      <c r="T89" s="34"/>
      <c r="U89" s="34"/>
      <c r="V89" s="34"/>
      <c r="W89" s="34"/>
      <c r="Y89" s="34"/>
      <c r="AA89" s="42" t="s">
        <v>123</v>
      </c>
    </row>
    <row r="90" spans="1:27" x14ac:dyDescent="0.25">
      <c r="A90" s="13"/>
      <c r="B90" s="15"/>
      <c r="C90" s="15"/>
      <c r="D90" s="15"/>
      <c r="E90" s="15"/>
      <c r="F90" s="15"/>
      <c r="G90" s="15"/>
      <c r="H90" s="16"/>
      <c r="I90" s="13"/>
      <c r="J90" s="19"/>
      <c r="K90" s="19"/>
      <c r="L90" s="15"/>
      <c r="M90" s="8"/>
      <c r="N90" s="8"/>
      <c r="O90" s="8"/>
      <c r="P90" s="8"/>
      <c r="Q90" s="34"/>
      <c r="R90" s="34"/>
      <c r="S90" s="34"/>
      <c r="T90" s="34"/>
      <c r="U90" s="34"/>
      <c r="V90" s="34"/>
      <c r="W90" s="34"/>
      <c r="Y90" s="34"/>
      <c r="AA90" s="42" t="s">
        <v>124</v>
      </c>
    </row>
    <row r="91" spans="1:27" x14ac:dyDescent="0.25">
      <c r="A91" s="13"/>
      <c r="B91" s="15"/>
      <c r="C91" s="15"/>
      <c r="D91" s="15"/>
      <c r="E91" s="15"/>
      <c r="F91" s="15"/>
      <c r="G91" s="15"/>
      <c r="H91" s="16"/>
      <c r="I91" s="13"/>
      <c r="J91" s="19"/>
      <c r="K91" s="19"/>
      <c r="L91" s="15"/>
      <c r="M91" s="8"/>
      <c r="N91" s="8"/>
      <c r="O91" s="8"/>
      <c r="P91" s="8"/>
      <c r="Q91" s="34"/>
      <c r="R91" s="34"/>
      <c r="S91" s="34"/>
      <c r="T91" s="34"/>
      <c r="U91" s="34"/>
      <c r="V91" s="34"/>
      <c r="W91" s="34"/>
      <c r="Y91" s="34"/>
      <c r="AA91" s="42" t="s">
        <v>125</v>
      </c>
    </row>
    <row r="92" spans="1:27" x14ac:dyDescent="0.25">
      <c r="A92" s="13"/>
      <c r="B92" s="15"/>
      <c r="C92" s="15"/>
      <c r="D92" s="15"/>
      <c r="E92" s="15"/>
      <c r="F92" s="15"/>
      <c r="G92" s="15"/>
      <c r="H92" s="16"/>
      <c r="I92" s="13"/>
      <c r="J92" s="19"/>
      <c r="K92" s="19"/>
      <c r="L92" s="15"/>
      <c r="M92" s="8"/>
      <c r="N92" s="8"/>
      <c r="O92" s="8"/>
      <c r="P92" s="8"/>
      <c r="Q92" s="34"/>
      <c r="R92" s="34"/>
      <c r="S92" s="34"/>
      <c r="T92" s="34"/>
      <c r="U92" s="34"/>
      <c r="V92" s="34"/>
      <c r="W92" s="34"/>
      <c r="Y92" s="34"/>
      <c r="AA92" s="42" t="s">
        <v>126</v>
      </c>
    </row>
    <row r="93" spans="1:27" x14ac:dyDescent="0.25">
      <c r="A93" s="13"/>
      <c r="B93" s="15"/>
      <c r="C93" s="15"/>
      <c r="D93" s="15"/>
      <c r="E93" s="15"/>
      <c r="F93" s="15"/>
      <c r="G93" s="15"/>
      <c r="H93" s="16"/>
      <c r="I93" s="13"/>
      <c r="J93" s="19"/>
      <c r="K93" s="19"/>
      <c r="L93" s="15"/>
      <c r="M93" s="8"/>
      <c r="N93" s="8"/>
      <c r="O93" s="8"/>
      <c r="P93" s="8"/>
      <c r="Q93" s="34"/>
      <c r="R93" s="34"/>
      <c r="S93" s="34"/>
      <c r="T93" s="34"/>
      <c r="U93" s="34"/>
      <c r="V93" s="34"/>
      <c r="W93" s="34"/>
      <c r="Y93" s="34"/>
      <c r="AA93" s="42" t="s">
        <v>127</v>
      </c>
    </row>
    <row r="94" spans="1:27" x14ac:dyDescent="0.25">
      <c r="A94" s="13"/>
      <c r="B94" s="15"/>
      <c r="C94" s="15"/>
      <c r="D94" s="15"/>
      <c r="E94" s="15"/>
      <c r="F94" s="15"/>
      <c r="G94" s="15"/>
      <c r="H94" s="16"/>
      <c r="I94" s="13"/>
      <c r="J94" s="19"/>
      <c r="K94" s="19"/>
      <c r="L94" s="15"/>
      <c r="M94" s="8"/>
      <c r="N94" s="8"/>
      <c r="O94" s="8"/>
      <c r="P94" s="8"/>
      <c r="Q94" s="34"/>
      <c r="R94" s="34"/>
      <c r="S94" s="34"/>
      <c r="T94" s="34"/>
      <c r="U94" s="34"/>
      <c r="V94" s="34"/>
      <c r="W94" s="34"/>
      <c r="Y94" s="34"/>
      <c r="AA94" s="42" t="s">
        <v>128</v>
      </c>
    </row>
    <row r="95" spans="1:27" x14ac:dyDescent="0.25">
      <c r="A95" s="13"/>
      <c r="B95" s="15"/>
      <c r="C95" s="15"/>
      <c r="D95" s="15"/>
      <c r="E95" s="15"/>
      <c r="F95" s="15"/>
      <c r="G95" s="15"/>
      <c r="H95" s="16"/>
      <c r="I95" s="13"/>
      <c r="J95" s="19"/>
      <c r="K95" s="19"/>
      <c r="L95" s="15"/>
      <c r="M95" s="8"/>
      <c r="N95" s="8"/>
      <c r="O95" s="8"/>
      <c r="P95" s="8"/>
      <c r="Q95" s="34"/>
      <c r="R95" s="34"/>
      <c r="S95" s="34"/>
      <c r="T95" s="34"/>
      <c r="U95" s="34"/>
      <c r="V95" s="34"/>
      <c r="W95" s="34"/>
      <c r="Y95" s="34"/>
      <c r="AA95" s="42" t="s">
        <v>129</v>
      </c>
    </row>
    <row r="96" spans="1:27" x14ac:dyDescent="0.25">
      <c r="A96" s="13"/>
      <c r="B96" s="15"/>
      <c r="C96" s="15"/>
      <c r="D96" s="15"/>
      <c r="E96" s="15"/>
      <c r="F96" s="15"/>
      <c r="G96" s="15"/>
      <c r="H96" s="16"/>
      <c r="I96" s="13"/>
      <c r="J96" s="19"/>
      <c r="K96" s="19"/>
      <c r="L96" s="15"/>
      <c r="M96" s="8"/>
      <c r="N96" s="8"/>
      <c r="O96" s="8"/>
      <c r="P96" s="8"/>
      <c r="Q96" s="34"/>
      <c r="R96" s="34"/>
      <c r="S96" s="34"/>
      <c r="T96" s="34"/>
      <c r="U96" s="34"/>
      <c r="V96" s="34"/>
      <c r="W96" s="34"/>
      <c r="Y96" s="34"/>
      <c r="AA96" s="42" t="s">
        <v>130</v>
      </c>
    </row>
    <row r="97" spans="1:27" x14ac:dyDescent="0.25">
      <c r="A97" s="13"/>
      <c r="B97" s="15"/>
      <c r="C97" s="15"/>
      <c r="D97" s="15"/>
      <c r="E97" s="15"/>
      <c r="F97" s="15"/>
      <c r="G97" s="15"/>
      <c r="H97" s="16"/>
      <c r="I97" s="13"/>
      <c r="J97" s="19"/>
      <c r="K97" s="19"/>
      <c r="L97" s="15"/>
      <c r="M97" s="8"/>
      <c r="N97" s="8"/>
      <c r="O97" s="8"/>
      <c r="P97" s="8"/>
      <c r="Q97" s="34"/>
      <c r="R97" s="34"/>
      <c r="S97" s="34"/>
      <c r="T97" s="34"/>
      <c r="U97" s="34"/>
      <c r="V97" s="34"/>
      <c r="W97" s="34"/>
      <c r="Y97" s="34"/>
      <c r="AA97" s="42" t="s">
        <v>131</v>
      </c>
    </row>
    <row r="98" spans="1:27" x14ac:dyDescent="0.25">
      <c r="A98" s="13"/>
      <c r="B98" s="15"/>
      <c r="C98" s="15"/>
      <c r="D98" s="15"/>
      <c r="E98" s="15"/>
      <c r="F98" s="15"/>
      <c r="G98" s="15"/>
      <c r="H98" s="16"/>
      <c r="I98" s="13"/>
      <c r="J98" s="19"/>
      <c r="K98" s="19"/>
      <c r="L98" s="15"/>
      <c r="M98" s="8"/>
      <c r="N98" s="8"/>
      <c r="O98" s="8"/>
      <c r="P98" s="8"/>
      <c r="Q98" s="34"/>
      <c r="R98" s="34"/>
      <c r="S98" s="34"/>
      <c r="T98" s="34"/>
      <c r="U98" s="34"/>
      <c r="V98" s="34"/>
      <c r="W98" s="34"/>
      <c r="Y98" s="34"/>
      <c r="AA98" s="42" t="s">
        <v>132</v>
      </c>
    </row>
    <row r="99" spans="1:27" x14ac:dyDescent="0.25">
      <c r="A99" s="13"/>
      <c r="B99" s="15"/>
      <c r="C99" s="15"/>
      <c r="D99" s="15"/>
      <c r="E99" s="15"/>
      <c r="F99" s="15"/>
      <c r="G99" s="15"/>
      <c r="H99" s="16"/>
      <c r="I99" s="13"/>
      <c r="J99" s="19"/>
      <c r="K99" s="19"/>
      <c r="L99" s="15"/>
      <c r="M99" s="8"/>
      <c r="N99" s="8"/>
      <c r="O99" s="8"/>
      <c r="P99" s="8"/>
      <c r="Q99" s="34"/>
      <c r="R99" s="34"/>
      <c r="S99" s="34"/>
      <c r="T99" s="34"/>
      <c r="U99" s="34"/>
      <c r="V99" s="34"/>
      <c r="W99" s="34"/>
      <c r="Y99" s="34"/>
      <c r="AA99" s="42" t="s">
        <v>133</v>
      </c>
    </row>
    <row r="100" spans="1:27" x14ac:dyDescent="0.25">
      <c r="A100" s="13"/>
      <c r="B100" s="15"/>
      <c r="C100" s="15"/>
      <c r="D100" s="15"/>
      <c r="E100" s="15"/>
      <c r="F100" s="15"/>
      <c r="G100" s="15"/>
      <c r="H100" s="16"/>
      <c r="I100" s="13"/>
      <c r="J100" s="19"/>
      <c r="K100" s="19"/>
      <c r="L100" s="15"/>
      <c r="M100" s="8"/>
      <c r="N100" s="8"/>
      <c r="O100" s="8"/>
      <c r="P100" s="8"/>
      <c r="Q100" s="34"/>
      <c r="R100" s="34"/>
      <c r="S100" s="34"/>
      <c r="T100" s="34"/>
      <c r="U100" s="34"/>
      <c r="V100" s="34"/>
      <c r="W100" s="34"/>
      <c r="Y100" s="34"/>
      <c r="AA100" s="42" t="s">
        <v>134</v>
      </c>
    </row>
    <row r="101" spans="1:27" x14ac:dyDescent="0.25">
      <c r="A101" s="13"/>
      <c r="B101" s="15"/>
      <c r="C101" s="15"/>
      <c r="D101" s="15"/>
      <c r="E101" s="15"/>
      <c r="F101" s="15"/>
      <c r="G101" s="15"/>
      <c r="H101" s="16"/>
      <c r="I101" s="13"/>
      <c r="J101" s="19"/>
      <c r="K101" s="19"/>
      <c r="L101" s="15"/>
      <c r="M101" s="8"/>
      <c r="N101" s="8"/>
      <c r="O101" s="8"/>
      <c r="P101" s="8"/>
      <c r="Q101" s="34"/>
      <c r="R101" s="34"/>
      <c r="S101" s="34"/>
      <c r="T101" s="34"/>
      <c r="U101" s="34"/>
      <c r="V101" s="34"/>
      <c r="W101" s="34"/>
      <c r="Y101" s="34"/>
      <c r="AA101" s="42" t="s">
        <v>135</v>
      </c>
    </row>
    <row r="102" spans="1:27" x14ac:dyDescent="0.25">
      <c r="A102" s="13"/>
      <c r="B102" s="15"/>
      <c r="C102" s="15"/>
      <c r="D102" s="15"/>
      <c r="E102" s="15"/>
      <c r="F102" s="15"/>
      <c r="G102" s="15"/>
      <c r="H102" s="16"/>
      <c r="I102" s="13"/>
      <c r="J102" s="19"/>
      <c r="K102" s="19"/>
      <c r="L102" s="15"/>
      <c r="M102" s="8"/>
      <c r="N102" s="8"/>
      <c r="O102" s="8"/>
      <c r="P102" s="8"/>
      <c r="Q102" s="34"/>
      <c r="R102" s="34"/>
      <c r="S102" s="34"/>
      <c r="T102" s="34"/>
      <c r="U102" s="34"/>
      <c r="V102" s="34"/>
      <c r="W102" s="34"/>
      <c r="Y102" s="34"/>
      <c r="AA102" s="42" t="s">
        <v>136</v>
      </c>
    </row>
    <row r="103" spans="1:27" x14ac:dyDescent="0.25">
      <c r="A103" s="13"/>
      <c r="B103" s="15"/>
      <c r="C103" s="15"/>
      <c r="D103" s="15"/>
      <c r="E103" s="15"/>
      <c r="F103" s="15"/>
      <c r="G103" s="15"/>
      <c r="H103" s="16"/>
      <c r="I103" s="13"/>
      <c r="J103" s="19"/>
      <c r="K103" s="19"/>
      <c r="L103" s="15"/>
      <c r="M103" s="8"/>
      <c r="N103" s="8"/>
      <c r="O103" s="8"/>
      <c r="P103" s="8"/>
      <c r="Q103" s="34"/>
      <c r="R103" s="34"/>
      <c r="S103" s="34"/>
      <c r="T103" s="34"/>
      <c r="U103" s="34"/>
      <c r="V103" s="34"/>
      <c r="W103" s="34"/>
      <c r="Y103" s="34"/>
      <c r="AA103" s="42" t="s">
        <v>137</v>
      </c>
    </row>
    <row r="104" spans="1:27" x14ac:dyDescent="0.25">
      <c r="A104" s="13"/>
      <c r="B104" s="15"/>
      <c r="C104" s="15"/>
      <c r="D104" s="15"/>
      <c r="E104" s="15"/>
      <c r="F104" s="15"/>
      <c r="G104" s="15"/>
      <c r="H104" s="16"/>
      <c r="I104" s="13"/>
      <c r="J104" s="19"/>
      <c r="K104" s="19"/>
      <c r="L104" s="15"/>
      <c r="M104" s="8"/>
      <c r="N104" s="8"/>
      <c r="O104" s="8"/>
      <c r="P104" s="8"/>
      <c r="Q104" s="34"/>
      <c r="R104" s="34"/>
      <c r="S104" s="34"/>
      <c r="T104" s="34"/>
      <c r="U104" s="34"/>
      <c r="V104" s="34"/>
      <c r="W104" s="34"/>
      <c r="Y104" s="34"/>
      <c r="AA104" s="42" t="s">
        <v>138</v>
      </c>
    </row>
    <row r="105" spans="1:27" x14ac:dyDescent="0.25">
      <c r="A105" s="13"/>
      <c r="B105" s="15"/>
      <c r="C105" s="15"/>
      <c r="D105" s="15"/>
      <c r="E105" s="15"/>
      <c r="F105" s="15"/>
      <c r="G105" s="15"/>
      <c r="H105" s="16"/>
      <c r="I105" s="13"/>
      <c r="J105" s="19"/>
      <c r="K105" s="19"/>
      <c r="L105" s="15"/>
      <c r="M105" s="8"/>
      <c r="N105" s="8"/>
      <c r="O105" s="8"/>
      <c r="P105" s="8"/>
      <c r="Q105" s="34"/>
      <c r="R105" s="34"/>
      <c r="S105" s="34"/>
      <c r="T105" s="34"/>
      <c r="U105" s="34"/>
      <c r="V105" s="34"/>
      <c r="W105" s="34"/>
      <c r="Y105" s="34"/>
      <c r="AA105" s="42" t="s">
        <v>139</v>
      </c>
    </row>
    <row r="106" spans="1:27" x14ac:dyDescent="0.25">
      <c r="A106" s="13"/>
      <c r="B106" s="15"/>
      <c r="C106" s="15"/>
      <c r="D106" s="15"/>
      <c r="E106" s="15"/>
      <c r="F106" s="15"/>
      <c r="G106" s="15"/>
      <c r="H106" s="16"/>
      <c r="I106" s="13"/>
      <c r="J106" s="19"/>
      <c r="K106" s="19"/>
      <c r="L106" s="15"/>
      <c r="M106" s="8"/>
      <c r="N106" s="8"/>
      <c r="O106" s="8"/>
      <c r="P106" s="8"/>
      <c r="Q106" s="34"/>
      <c r="R106" s="34"/>
      <c r="S106" s="34"/>
      <c r="T106" s="34"/>
      <c r="U106" s="34"/>
      <c r="V106" s="34"/>
      <c r="W106" s="34"/>
      <c r="Y106" s="34"/>
      <c r="AA106" s="42" t="s">
        <v>140</v>
      </c>
    </row>
    <row r="107" spans="1:27" x14ac:dyDescent="0.25">
      <c r="A107" s="13"/>
      <c r="B107" s="15"/>
      <c r="C107" s="15"/>
      <c r="D107" s="15"/>
      <c r="E107" s="15"/>
      <c r="F107" s="15"/>
      <c r="G107" s="15"/>
      <c r="H107" s="16"/>
      <c r="I107" s="13"/>
      <c r="J107" s="19"/>
      <c r="K107" s="19"/>
      <c r="L107" s="15"/>
      <c r="M107" s="8"/>
      <c r="N107" s="8"/>
      <c r="O107" s="8"/>
      <c r="P107" s="8"/>
      <c r="Q107" s="34"/>
      <c r="R107" s="34"/>
      <c r="S107" s="34"/>
      <c r="T107" s="34"/>
      <c r="U107" s="34"/>
      <c r="V107" s="34"/>
      <c r="W107" s="34"/>
      <c r="Y107" s="34"/>
      <c r="AA107" s="42" t="s">
        <v>141</v>
      </c>
    </row>
    <row r="108" spans="1:27" x14ac:dyDescent="0.25">
      <c r="A108" s="13"/>
      <c r="B108" s="15"/>
      <c r="C108" s="15"/>
      <c r="D108" s="15"/>
      <c r="E108" s="15"/>
      <c r="F108" s="15"/>
      <c r="G108" s="15"/>
      <c r="H108" s="16"/>
      <c r="I108" s="13"/>
      <c r="J108" s="19"/>
      <c r="K108" s="19"/>
      <c r="L108" s="15"/>
      <c r="M108" s="8"/>
      <c r="N108" s="8"/>
      <c r="O108" s="8"/>
      <c r="P108" s="8"/>
      <c r="Q108" s="34"/>
      <c r="R108" s="34"/>
      <c r="S108" s="34"/>
      <c r="T108" s="34"/>
      <c r="U108" s="34"/>
      <c r="V108" s="34"/>
      <c r="W108" s="34"/>
      <c r="Y108" s="34"/>
      <c r="AA108" s="42" t="s">
        <v>142</v>
      </c>
    </row>
    <row r="109" spans="1:27" x14ac:dyDescent="0.25">
      <c r="A109" s="13"/>
      <c r="B109" s="15"/>
      <c r="C109" s="15"/>
      <c r="D109" s="15"/>
      <c r="E109" s="15"/>
      <c r="F109" s="15"/>
      <c r="G109" s="15"/>
      <c r="H109" s="16"/>
      <c r="I109" s="13"/>
      <c r="J109" s="19"/>
      <c r="K109" s="19"/>
      <c r="L109" s="15"/>
      <c r="M109" s="8"/>
      <c r="N109" s="8"/>
      <c r="O109" s="8"/>
      <c r="P109" s="8"/>
      <c r="Q109" s="34"/>
      <c r="R109" s="34"/>
      <c r="S109" s="34"/>
      <c r="T109" s="34"/>
      <c r="U109" s="34"/>
      <c r="V109" s="34"/>
      <c r="W109" s="34"/>
      <c r="Y109" s="34"/>
      <c r="AA109" s="42" t="s">
        <v>143</v>
      </c>
    </row>
    <row r="110" spans="1:27" x14ac:dyDescent="0.25">
      <c r="A110" s="13"/>
      <c r="B110" s="15"/>
      <c r="C110" s="15"/>
      <c r="D110" s="15"/>
      <c r="E110" s="15"/>
      <c r="F110" s="15"/>
      <c r="G110" s="15"/>
      <c r="H110" s="16"/>
      <c r="I110" s="13"/>
      <c r="J110" s="19"/>
      <c r="K110" s="19"/>
      <c r="L110" s="15"/>
      <c r="M110" s="8"/>
      <c r="N110" s="8"/>
      <c r="O110" s="8"/>
      <c r="P110" s="8"/>
      <c r="Q110" s="34"/>
      <c r="R110" s="34"/>
      <c r="S110" s="34"/>
      <c r="T110" s="34"/>
      <c r="U110" s="34"/>
      <c r="V110" s="34"/>
      <c r="W110" s="34"/>
      <c r="Y110" s="34"/>
      <c r="AA110" s="42" t="s">
        <v>144</v>
      </c>
    </row>
    <row r="111" spans="1:27" x14ac:dyDescent="0.25">
      <c r="A111" s="13"/>
      <c r="B111" s="15"/>
      <c r="C111" s="15"/>
      <c r="D111" s="15"/>
      <c r="E111" s="15"/>
      <c r="F111" s="15"/>
      <c r="G111" s="15"/>
      <c r="H111" s="16"/>
      <c r="I111" s="13"/>
      <c r="J111" s="19"/>
      <c r="K111" s="19"/>
      <c r="L111" s="15"/>
      <c r="M111" s="8"/>
      <c r="N111" s="8"/>
      <c r="O111" s="8"/>
      <c r="P111" s="8"/>
      <c r="Q111" s="34"/>
      <c r="R111" s="34"/>
      <c r="S111" s="34"/>
      <c r="T111" s="34"/>
      <c r="U111" s="34"/>
      <c r="V111" s="34"/>
      <c r="W111" s="34"/>
      <c r="Y111" s="34"/>
      <c r="AA111" s="42" t="s">
        <v>145</v>
      </c>
    </row>
    <row r="112" spans="1:27" x14ac:dyDescent="0.25">
      <c r="A112" s="13"/>
      <c r="B112" s="15"/>
      <c r="C112" s="15"/>
      <c r="D112" s="15"/>
      <c r="E112" s="15"/>
      <c r="F112" s="15"/>
      <c r="G112" s="15"/>
      <c r="H112" s="16"/>
      <c r="I112" s="13"/>
      <c r="J112" s="19"/>
      <c r="K112" s="19"/>
      <c r="L112" s="15"/>
      <c r="M112" s="8"/>
      <c r="N112" s="8"/>
      <c r="O112" s="8"/>
      <c r="P112" s="8"/>
      <c r="Q112" s="34"/>
      <c r="R112" s="34"/>
      <c r="S112" s="34"/>
      <c r="T112" s="34"/>
      <c r="U112" s="34"/>
      <c r="V112" s="34"/>
      <c r="W112" s="34"/>
      <c r="Y112" s="34"/>
      <c r="AA112" s="42" t="s">
        <v>146</v>
      </c>
    </row>
    <row r="113" spans="1:27" x14ac:dyDescent="0.25">
      <c r="A113" s="13"/>
      <c r="B113" s="15"/>
      <c r="C113" s="15"/>
      <c r="D113" s="15"/>
      <c r="E113" s="15"/>
      <c r="F113" s="15"/>
      <c r="G113" s="15"/>
      <c r="H113" s="16"/>
      <c r="I113" s="13"/>
      <c r="J113" s="19"/>
      <c r="K113" s="19"/>
      <c r="L113" s="15"/>
      <c r="M113" s="8"/>
      <c r="N113" s="8"/>
      <c r="O113" s="8"/>
      <c r="P113" s="8"/>
      <c r="Q113" s="34"/>
      <c r="R113" s="34"/>
      <c r="S113" s="34"/>
      <c r="T113" s="34"/>
      <c r="U113" s="34"/>
      <c r="V113" s="34"/>
      <c r="W113" s="34"/>
      <c r="Y113" s="34"/>
      <c r="AA113" s="42" t="s">
        <v>147</v>
      </c>
    </row>
    <row r="114" spans="1:27" x14ac:dyDescent="0.25">
      <c r="A114" s="13"/>
      <c r="B114" s="15"/>
      <c r="C114" s="15"/>
      <c r="D114" s="15"/>
      <c r="E114" s="15"/>
      <c r="F114" s="15"/>
      <c r="G114" s="15"/>
      <c r="H114" s="16"/>
      <c r="I114" s="13"/>
      <c r="J114" s="19"/>
      <c r="K114" s="19"/>
      <c r="L114" s="15"/>
      <c r="M114" s="8"/>
      <c r="N114" s="8"/>
      <c r="O114" s="8"/>
      <c r="P114" s="8"/>
      <c r="Q114" s="34"/>
      <c r="R114" s="34"/>
      <c r="S114" s="34"/>
      <c r="T114" s="34"/>
      <c r="U114" s="34"/>
      <c r="V114" s="34"/>
      <c r="W114" s="34"/>
      <c r="Y114" s="34"/>
    </row>
    <row r="115" spans="1:27" x14ac:dyDescent="0.25">
      <c r="A115" s="13"/>
      <c r="B115" s="15"/>
      <c r="C115" s="15"/>
      <c r="D115" s="15"/>
      <c r="E115" s="15"/>
      <c r="F115" s="15"/>
      <c r="G115" s="15"/>
      <c r="H115" s="16"/>
      <c r="I115" s="13"/>
      <c r="J115" s="19"/>
      <c r="K115" s="19"/>
      <c r="L115" s="15"/>
      <c r="M115" s="8"/>
      <c r="N115" s="8"/>
      <c r="O115" s="8"/>
      <c r="P115" s="8"/>
      <c r="Q115" s="34"/>
      <c r="R115" s="34"/>
      <c r="S115" s="34"/>
      <c r="T115" s="34"/>
      <c r="U115" s="34"/>
      <c r="V115" s="34"/>
      <c r="W115" s="34"/>
      <c r="Y115" s="34"/>
    </row>
    <row r="116" spans="1:27" x14ac:dyDescent="0.25">
      <c r="A116" s="13"/>
      <c r="B116" s="15"/>
      <c r="C116" s="15"/>
      <c r="D116" s="15"/>
      <c r="E116" s="15"/>
      <c r="F116" s="15"/>
      <c r="G116" s="15"/>
      <c r="H116" s="16"/>
      <c r="I116" s="13"/>
      <c r="J116" s="19"/>
      <c r="K116" s="19"/>
      <c r="L116" s="15"/>
      <c r="M116" s="8"/>
      <c r="N116" s="8"/>
      <c r="O116" s="8"/>
      <c r="P116" s="8"/>
      <c r="Q116" s="34"/>
      <c r="R116" s="34"/>
      <c r="S116" s="34"/>
      <c r="T116" s="34"/>
      <c r="U116" s="34"/>
      <c r="V116" s="34"/>
      <c r="W116" s="34"/>
      <c r="X116" s="34"/>
      <c r="Y116" s="34"/>
    </row>
    <row r="117" spans="1:27" x14ac:dyDescent="0.25">
      <c r="A117" s="13"/>
      <c r="B117" s="15"/>
      <c r="C117" s="15"/>
      <c r="D117" s="15"/>
      <c r="E117" s="15"/>
      <c r="F117" s="15"/>
      <c r="G117" s="15"/>
      <c r="H117" s="16"/>
      <c r="I117" s="13"/>
      <c r="J117" s="19"/>
      <c r="K117" s="19"/>
      <c r="L117" s="15"/>
      <c r="M117" s="8"/>
      <c r="N117" s="8"/>
      <c r="O117" s="8"/>
      <c r="P117" s="8"/>
    </row>
    <row r="118" spans="1:27" x14ac:dyDescent="0.25">
      <c r="A118" s="13"/>
      <c r="B118" s="15"/>
      <c r="C118" s="15"/>
      <c r="D118" s="15"/>
      <c r="E118" s="15"/>
      <c r="F118" s="15"/>
      <c r="G118" s="15"/>
      <c r="H118" s="16"/>
      <c r="I118" s="13"/>
      <c r="J118" s="19"/>
      <c r="K118" s="19"/>
      <c r="L118" s="15"/>
      <c r="M118" s="8"/>
      <c r="N118" s="8"/>
      <c r="O118" s="8"/>
      <c r="P118" s="8"/>
    </row>
    <row r="119" spans="1:27" x14ac:dyDescent="0.25">
      <c r="A119" s="13"/>
      <c r="B119" s="15"/>
      <c r="C119" s="15"/>
      <c r="D119" s="15"/>
      <c r="E119" s="15"/>
      <c r="F119" s="15"/>
      <c r="G119" s="15"/>
      <c r="H119" s="16"/>
      <c r="I119" s="13"/>
      <c r="J119" s="19"/>
      <c r="K119" s="19"/>
      <c r="L119" s="15"/>
      <c r="M119" s="8"/>
      <c r="N119" s="8"/>
      <c r="O119" s="8"/>
      <c r="P119" s="8"/>
    </row>
    <row r="120" spans="1:27" x14ac:dyDescent="0.25">
      <c r="A120" s="13"/>
      <c r="B120" s="15"/>
      <c r="C120" s="15"/>
      <c r="D120" s="15"/>
      <c r="E120" s="15"/>
      <c r="F120" s="15"/>
      <c r="G120" s="15"/>
      <c r="H120" s="16"/>
      <c r="I120" s="13"/>
      <c r="J120" s="19"/>
      <c r="K120" s="19"/>
      <c r="L120" s="15"/>
      <c r="M120" s="8"/>
      <c r="N120" s="8"/>
      <c r="O120" s="8"/>
      <c r="P120" s="8"/>
    </row>
    <row r="121" spans="1:27" x14ac:dyDescent="0.25">
      <c r="A121" s="13"/>
      <c r="B121" s="15"/>
      <c r="C121" s="15"/>
      <c r="D121" s="15"/>
      <c r="E121" s="15"/>
      <c r="F121" s="15"/>
      <c r="G121" s="15"/>
      <c r="H121" s="16"/>
      <c r="I121" s="13"/>
      <c r="J121" s="19"/>
      <c r="K121" s="19"/>
      <c r="L121" s="15"/>
      <c r="M121" s="8"/>
      <c r="N121" s="8"/>
      <c r="O121" s="8"/>
      <c r="P121" s="8"/>
    </row>
    <row r="122" spans="1:27" x14ac:dyDescent="0.25">
      <c r="A122" s="13"/>
      <c r="B122" s="15"/>
      <c r="C122" s="15"/>
      <c r="D122" s="15"/>
      <c r="E122" s="15"/>
      <c r="F122" s="15"/>
      <c r="G122" s="15"/>
      <c r="H122" s="16"/>
      <c r="I122" s="13"/>
      <c r="J122" s="19"/>
      <c r="K122" s="19"/>
      <c r="L122" s="15"/>
      <c r="M122" s="8"/>
      <c r="N122" s="8"/>
      <c r="O122" s="8"/>
      <c r="P122" s="8"/>
    </row>
    <row r="123" spans="1:27" x14ac:dyDescent="0.25">
      <c r="A123" s="13"/>
      <c r="B123" s="15"/>
      <c r="C123" s="15"/>
      <c r="D123" s="15"/>
      <c r="E123" s="15"/>
      <c r="F123" s="15"/>
      <c r="G123" s="15"/>
      <c r="H123" s="16"/>
      <c r="I123" s="13"/>
      <c r="J123" s="19"/>
      <c r="K123" s="19"/>
      <c r="L123" s="15"/>
      <c r="M123" s="8"/>
      <c r="N123" s="8"/>
      <c r="O123" s="8"/>
      <c r="P123" s="8"/>
    </row>
    <row r="124" spans="1:27" x14ac:dyDescent="0.25">
      <c r="A124" s="13"/>
      <c r="B124" s="15"/>
      <c r="C124" s="15"/>
      <c r="D124" s="15"/>
      <c r="E124" s="15"/>
      <c r="F124" s="15"/>
      <c r="G124" s="15"/>
      <c r="H124" s="16"/>
      <c r="I124" s="13"/>
      <c r="J124" s="19"/>
      <c r="K124" s="19"/>
      <c r="L124" s="15"/>
      <c r="M124" s="8"/>
      <c r="N124" s="8"/>
      <c r="O124" s="8"/>
      <c r="P124" s="8"/>
    </row>
    <row r="125" spans="1:27" x14ac:dyDescent="0.25">
      <c r="A125" s="13"/>
      <c r="B125" s="15"/>
      <c r="C125" s="15"/>
      <c r="D125" s="15"/>
      <c r="E125" s="15"/>
      <c r="F125" s="15"/>
      <c r="G125" s="15"/>
      <c r="H125" s="16"/>
      <c r="I125" s="13"/>
      <c r="J125" s="19"/>
      <c r="K125" s="19"/>
      <c r="L125" s="15"/>
      <c r="M125" s="8"/>
      <c r="N125" s="8"/>
      <c r="O125" s="8"/>
      <c r="P125" s="8"/>
    </row>
    <row r="126" spans="1:27" x14ac:dyDescent="0.25">
      <c r="A126" s="13"/>
      <c r="B126" s="15"/>
      <c r="C126" s="15"/>
      <c r="D126" s="15"/>
      <c r="E126" s="15"/>
      <c r="F126" s="15"/>
      <c r="G126" s="15"/>
      <c r="H126" s="16"/>
      <c r="I126" s="13"/>
      <c r="J126" s="19"/>
      <c r="K126" s="19"/>
      <c r="L126" s="15"/>
      <c r="M126" s="8"/>
      <c r="N126" s="8"/>
      <c r="O126" s="8"/>
      <c r="P126" s="8"/>
    </row>
    <row r="127" spans="1:27" x14ac:dyDescent="0.25">
      <c r="A127" s="13"/>
      <c r="B127" s="15"/>
      <c r="C127" s="15"/>
      <c r="D127" s="15"/>
      <c r="E127" s="15"/>
      <c r="F127" s="15"/>
      <c r="G127" s="15"/>
      <c r="H127" s="16"/>
      <c r="I127" s="13"/>
      <c r="J127" s="19"/>
      <c r="K127" s="19"/>
      <c r="L127" s="15"/>
      <c r="M127" s="8"/>
      <c r="N127" s="8"/>
      <c r="O127" s="8"/>
      <c r="P127" s="8"/>
    </row>
    <row r="128" spans="1:27" x14ac:dyDescent="0.25">
      <c r="A128" s="13"/>
      <c r="B128" s="15"/>
      <c r="C128" s="15"/>
      <c r="D128" s="15"/>
      <c r="E128" s="15"/>
      <c r="F128" s="15"/>
      <c r="G128" s="15"/>
      <c r="H128" s="16"/>
      <c r="I128" s="13"/>
      <c r="J128" s="19"/>
      <c r="K128" s="19"/>
      <c r="L128" s="15"/>
      <c r="M128" s="8"/>
      <c r="N128" s="8"/>
      <c r="O128" s="8"/>
      <c r="P128" s="8"/>
    </row>
    <row r="129" spans="1:16" x14ac:dyDescent="0.25">
      <c r="A129" s="13"/>
      <c r="B129" s="15"/>
      <c r="C129" s="15"/>
      <c r="D129" s="15"/>
      <c r="E129" s="15"/>
      <c r="F129" s="15"/>
      <c r="G129" s="15"/>
      <c r="H129" s="16"/>
      <c r="I129" s="13"/>
      <c r="J129" s="19"/>
      <c r="K129" s="19"/>
      <c r="L129" s="15"/>
      <c r="M129" s="8"/>
      <c r="N129" s="8"/>
      <c r="O129" s="8"/>
      <c r="P129" s="8"/>
    </row>
    <row r="130" spans="1:16" x14ac:dyDescent="0.25">
      <c r="A130" s="13"/>
      <c r="B130" s="15"/>
      <c r="C130" s="15"/>
      <c r="D130" s="15"/>
      <c r="E130" s="15"/>
      <c r="F130" s="15"/>
      <c r="G130" s="15"/>
      <c r="H130" s="16"/>
      <c r="I130" s="13"/>
      <c r="J130" s="19"/>
      <c r="K130" s="19"/>
      <c r="L130" s="15"/>
      <c r="M130" s="8"/>
      <c r="N130" s="8"/>
      <c r="O130" s="8"/>
      <c r="P130" s="8"/>
    </row>
    <row r="131" spans="1:16" x14ac:dyDescent="0.25">
      <c r="A131" s="13"/>
      <c r="B131" s="15"/>
      <c r="C131" s="15"/>
      <c r="D131" s="15"/>
      <c r="E131" s="15"/>
      <c r="F131" s="15"/>
      <c r="G131" s="15"/>
      <c r="H131" s="16"/>
      <c r="I131" s="13"/>
      <c r="J131" s="19"/>
      <c r="K131" s="19"/>
      <c r="L131" s="15"/>
      <c r="M131" s="8"/>
      <c r="N131" s="8"/>
      <c r="O131" s="8"/>
      <c r="P131" s="8"/>
    </row>
    <row r="132" spans="1:16" x14ac:dyDescent="0.25">
      <c r="A132" s="13"/>
      <c r="B132" s="15"/>
      <c r="C132" s="15"/>
      <c r="D132" s="15"/>
      <c r="E132" s="15"/>
      <c r="F132" s="15"/>
      <c r="G132" s="15"/>
      <c r="H132" s="16"/>
      <c r="I132" s="13"/>
      <c r="J132" s="19"/>
      <c r="K132" s="19"/>
      <c r="L132" s="15"/>
      <c r="M132" s="8"/>
      <c r="N132" s="8"/>
      <c r="O132" s="8"/>
      <c r="P132" s="8"/>
    </row>
  </sheetData>
  <sheetProtection algorithmName="SHA-512" hashValue="Ta7O2Gh7ukMkDFldvhU59eT2B6aHQiUArBL1qwiWZkuo9om0Uf78DWR7koXYVRECQ6EwFqbxX3RQ7/jME696YA==" saltValue="6pDkvNsbCoNMXuWREWYr0A==" spinCount="100000" sheet="1" objects="1" scenarios="1" selectLockedCells="1"/>
  <mergeCells count="21">
    <mergeCell ref="H32:H33"/>
    <mergeCell ref="J2:J3"/>
    <mergeCell ref="L32:L33"/>
    <mergeCell ref="I2:I3"/>
    <mergeCell ref="C2:C3"/>
    <mergeCell ref="D32:D33"/>
    <mergeCell ref="L2:L3"/>
    <mergeCell ref="H2:H3"/>
    <mergeCell ref="I32:I33"/>
    <mergeCell ref="A29:L29"/>
    <mergeCell ref="A32:A33"/>
    <mergeCell ref="K32:K33"/>
    <mergeCell ref="G31:G34"/>
    <mergeCell ref="J32:J33"/>
    <mergeCell ref="B32:B33"/>
    <mergeCell ref="A1:L1"/>
    <mergeCell ref="A2:A3"/>
    <mergeCell ref="B2:B3"/>
    <mergeCell ref="D2:D3"/>
    <mergeCell ref="E2:G2"/>
    <mergeCell ref="K2:K3"/>
  </mergeCells>
  <phoneticPr fontId="8" type="noConversion"/>
  <dataValidations count="11">
    <dataValidation type="custom" allowBlank="1" showInputMessage="1" showErrorMessage="1" errorTitle="Errore!" error="Il dato inserito non ha la forma di un CAP!" sqref="G4:G28">
      <formula1>AND(ISERR(VALUE(G4))=FALSE, LEN(G4)=5)</formula1>
    </dataValidation>
    <dataValidation type="custom" allowBlank="1" showInputMessage="1" showErrorMessage="1" errorTitle="Errore!" error="Il testo inserito non corrisponde al codice fiscale di una persona fisica!_x000a__x000a_Il cf di una persona fisica è lungo 16 caratteri e rispetta una precisa seguenza di numeri e lettere." sqref="B4:B28">
      <formula1>OR(B4="",Z4=TRUE)</formula1>
    </dataValidation>
    <dataValidation type="custom" allowBlank="1" showInputMessage="1" showErrorMessage="1" errorTitle="Errore!" error="La denominazione deve essere lunga almeno 7 caratteri e non più di 80; inoltre non deve contenere spazi iniziali!" sqref="D4:D28">
      <formula1>AND(LEN(D4)&gt;6,LEN(D4)&lt;81,MID(D4,1,1)&lt;&gt;" ")</formula1>
    </dataValidation>
    <dataValidation type="custom" allowBlank="1" showInputMessage="1" showErrorMessage="1" errorTitle="Errore!" error="La finalità indicata deve essere lunga almeno 10 caratteri e non più di 135: inoltre non deve contenere spazi iniziali!" sqref="L4:L28">
      <formula1>AND(LEN(L4)&gt;9,LEN(L4)&lt;136,MID(L4,1,1)&lt;&gt;" ")</formula1>
    </dataValidation>
    <dataValidation type="custom" allowBlank="1" showInputMessage="1" showErrorMessage="1" errorTitle="Errore!" error="L'indirizzo deve essere lungo almeno 10 caratteri e non più di 80 e non deve contenere spazi iniziali!" sqref="E4:E28">
      <formula1>AND(LEN(E4)&gt;9,LEN(E4)&lt;81,MID(E4,1,1)&lt;&gt;" ")</formula1>
    </dataValidation>
    <dataValidation type="whole" allowBlank="1" showInputMessage="1" showErrorMessage="1" errorTitle="Errore " error="L'importo immesso deve essere un numero intero compreso tra 10 e 99.999.999!" sqref="H4:H28">
      <formula1>10</formula1>
      <formula2>99999999</formula2>
    </dataValidation>
    <dataValidation allowBlank="1" showInputMessage="1" showErrorMessage="1" errorTitle="Errore!" error="Il numero di telefono immesso deve essere lungo almeno 6 cifre e non più di 15! Tra il prefisso e e il numero deve esserci uno spazio!" sqref="J4:K28"/>
    <dataValidation type="custom" allowBlank="1" showInputMessage="1" showErrorMessage="1" errorTitle="Errore!" error="Non è stato indicato un indirizzo e-mail corretto o sono presenti degli spazi iniziali!" sqref="I4:I28">
      <formula1>AND(SEARCH("@",I4,1)&gt;1,SEARCH("@",I4,1)&lt;(LEN(I4)-4),MID(I4,1,1)&lt;&gt;" ")</formula1>
    </dataValidation>
    <dataValidation type="custom" allowBlank="1" showInputMessage="1" showErrorMessage="1" errorTitle="Errore!" error="Il testo inserito non corrisponde al codice fiscale di una persona fisica!_x000a__x000a_Il cf di una persona fisica è lungo 16 caratteri e rispetta una precisa seguenza di numeri e lettere." sqref="C4:C21">
      <formula1>AND(ISERR(VALUE(C4))=FALSE, LEN(C4)=11)</formula1>
    </dataValidation>
    <dataValidation type="custom" allowBlank="1" showInputMessage="1" showErrorMessage="1" errorTitle="Errore!" error="I caratteri inseriti non formano un codice fiscale d'impresa valido!_x000a__x000a_Il cf di impresa è composto da 11 cifre. " sqref="C22:C28">
      <formula1>AND(ISERR(VALUE(C22))=FALSE, LEN(C22)=11)</formula1>
    </dataValidation>
    <dataValidation type="list" allowBlank="1" showInputMessage="1" showErrorMessage="1" errorTitle="Errore!" error="Va inserita la sigla di una provincia italiana, scelta dal menù a tendina!" sqref="F4:F28">
      <formula1>$AA$4:$AA$113</formula1>
    </dataValidation>
  </dataValidations>
  <printOptions horizontalCentered="1" verticalCentered="1"/>
  <pageMargins left="0.31496062992125984" right="0.31496062992125984" top="0.35433070866141736" bottom="0.55118110236220474" header="0.31496062992125984" footer="0.31496062992125984"/>
  <pageSetup paperSize="9" scale="69" firstPageNumber="2" orientation="landscape" blackAndWhite="1" useFirstPageNumber="1" horizontalDpi="4294967293" verticalDpi="4294967293" r:id="rId1"/>
  <headerFooter>
    <oddFooter>&amp;L&amp;F&amp;CParte 2 - &amp;A&amp;RPag.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F132"/>
  <sheetViews>
    <sheetView showGridLines="0" showRowColHeaders="0" zoomScaleNormal="100" workbookViewId="0">
      <pane xSplit="1" ySplit="3" topLeftCell="B4" activePane="bottomRight" state="frozen"/>
      <selection activeCell="B10" sqref="B10:J10"/>
      <selection pane="topRight" activeCell="B10" sqref="B10:J10"/>
      <selection pane="bottomLeft" activeCell="B10" sqref="B10:J10"/>
      <selection pane="bottomRight" activeCell="E6" sqref="E6"/>
    </sheetView>
  </sheetViews>
  <sheetFormatPr defaultRowHeight="13.2" x14ac:dyDescent="0.25"/>
  <cols>
    <col min="1" max="1" width="3" customWidth="1"/>
    <col min="2" max="2" width="17.5546875" customWidth="1"/>
    <col min="3" max="3" width="11.6640625" customWidth="1"/>
    <col min="4" max="4" width="27.6640625" customWidth="1"/>
    <col min="5" max="5" width="30.33203125" customWidth="1"/>
    <col min="6" max="6" width="3.33203125" customWidth="1"/>
    <col min="7" max="7" width="5.6640625" customWidth="1"/>
    <col min="8" max="8" width="9.6640625" customWidth="1"/>
    <col min="9" max="9" width="27.88671875" customWidth="1"/>
    <col min="10" max="11" width="10.109375" customWidth="1"/>
    <col min="12" max="12" width="49.88671875" customWidth="1"/>
    <col min="13" max="13" width="9.109375" hidden="1" customWidth="1"/>
    <col min="14" max="14" width="10.109375" hidden="1" customWidth="1"/>
    <col min="15" max="15" width="9.109375" hidden="1" customWidth="1"/>
    <col min="16" max="22" width="16.44140625" hidden="1" customWidth="1"/>
    <col min="23" max="23" width="6.88671875" hidden="1" customWidth="1"/>
    <col min="24" max="25" width="9.109375" hidden="1" customWidth="1"/>
    <col min="26" max="26" width="10.109375" hidden="1" customWidth="1"/>
    <col min="27" max="32" width="9.109375" hidden="1" customWidth="1"/>
  </cols>
  <sheetData>
    <row r="1" spans="1:32" ht="16.5" customHeight="1" thickBot="1" x14ac:dyDescent="0.3">
      <c r="A1" s="197" t="str">
        <f>IF(P4=TRUE,"Questa sezione è incompleta o le righe della tabella non sono state compilate in seguenza. Completare o correggere.", IF(M4=TRUE,"SEZIONE EROGATORI (PERSONE FISICHE titolari di reddito di impresa) - Pag.2", "Questa sezione è vuota.   Nota: sez.riservata a pers.fisiche titolari di reddito di impresa"))</f>
        <v>Questa sezione è vuota.   Nota: sez.riservata a pers.fisiche titolari di reddito di impresa</v>
      </c>
      <c r="B1" s="198"/>
      <c r="C1" s="198"/>
      <c r="D1" s="198"/>
      <c r="E1" s="198"/>
      <c r="F1" s="198"/>
      <c r="G1" s="198"/>
      <c r="H1" s="198"/>
      <c r="I1" s="198"/>
      <c r="J1" s="198"/>
      <c r="K1" s="198"/>
      <c r="L1" s="199"/>
    </row>
    <row r="2" spans="1:32" ht="13.5" customHeight="1" thickBot="1" x14ac:dyDescent="0.3">
      <c r="A2" s="182" t="s">
        <v>150</v>
      </c>
      <c r="B2" s="183" t="s">
        <v>168</v>
      </c>
      <c r="C2" s="183" t="s">
        <v>294</v>
      </c>
      <c r="D2" s="188" t="s">
        <v>293</v>
      </c>
      <c r="E2" s="178" t="s">
        <v>2</v>
      </c>
      <c r="F2" s="178"/>
      <c r="G2" s="178"/>
      <c r="H2" s="190" t="s">
        <v>304</v>
      </c>
      <c r="I2" s="179" t="s">
        <v>3</v>
      </c>
      <c r="J2" s="175" t="s">
        <v>241</v>
      </c>
      <c r="K2" s="176" t="s">
        <v>300</v>
      </c>
      <c r="L2" s="177" t="s">
        <v>151</v>
      </c>
    </row>
    <row r="3" spans="1:32" ht="34.5" customHeight="1" thickBot="1" x14ac:dyDescent="0.3">
      <c r="A3" s="182"/>
      <c r="B3" s="184"/>
      <c r="C3" s="196"/>
      <c r="D3" s="189"/>
      <c r="E3" s="35" t="s">
        <v>186</v>
      </c>
      <c r="F3" s="21" t="s">
        <v>149</v>
      </c>
      <c r="G3" s="35" t="s">
        <v>40</v>
      </c>
      <c r="H3" s="191"/>
      <c r="I3" s="180"/>
      <c r="J3" s="175"/>
      <c r="K3" s="176"/>
      <c r="L3" s="177"/>
      <c r="M3" s="7" t="s">
        <v>37</v>
      </c>
      <c r="N3" s="7" t="s">
        <v>152</v>
      </c>
      <c r="O3" s="7" t="s">
        <v>153</v>
      </c>
      <c r="P3" s="12" t="s">
        <v>155</v>
      </c>
      <c r="Q3" s="12" t="s">
        <v>156</v>
      </c>
      <c r="R3" s="12" t="s">
        <v>169</v>
      </c>
      <c r="S3" s="12" t="s">
        <v>170</v>
      </c>
      <c r="T3" s="12" t="s">
        <v>171</v>
      </c>
      <c r="U3" s="12" t="s">
        <v>172</v>
      </c>
      <c r="V3" s="12" t="s">
        <v>173</v>
      </c>
      <c r="W3" s="12" t="s">
        <v>174</v>
      </c>
      <c r="X3" s="12" t="s">
        <v>175</v>
      </c>
      <c r="Y3" s="12" t="s">
        <v>176</v>
      </c>
      <c r="Z3" s="12" t="s">
        <v>177</v>
      </c>
      <c r="AA3" s="11" t="s">
        <v>154</v>
      </c>
      <c r="AC3" t="s">
        <v>231</v>
      </c>
      <c r="AD3" t="s">
        <v>295</v>
      </c>
      <c r="AE3" t="s">
        <v>296</v>
      </c>
      <c r="AF3" t="s">
        <v>297</v>
      </c>
    </row>
    <row r="4" spans="1:32" ht="25.5" customHeight="1" x14ac:dyDescent="0.25">
      <c r="A4" s="71">
        <v>26</v>
      </c>
      <c r="B4" s="37"/>
      <c r="C4" s="37"/>
      <c r="D4" s="37"/>
      <c r="E4" s="37"/>
      <c r="F4" s="37"/>
      <c r="G4" s="37"/>
      <c r="H4" s="38"/>
      <c r="I4" s="22"/>
      <c r="J4" s="39"/>
      <c r="K4" s="39"/>
      <c r="L4" s="37"/>
      <c r="M4" s="34" t="b">
        <f>AND(B4&lt;&gt;"", C4&lt;&gt;"", D4&lt;&gt;"",E4&lt;&gt;"",F4&lt;&gt;"", G4&lt;&gt;"",H4&lt;&gt;"",L4&lt;&gt;"",J4&lt;&gt;"")</f>
        <v>0</v>
      </c>
      <c r="N4" s="34" t="b">
        <f>OR(B4&lt;&gt;"",C4&lt;&gt;"", D4&lt;&gt;"",E4&lt;&gt;"",F4&lt;&gt;"", G4&lt;&gt;"",H4&lt;&gt;"",L4&lt;&gt;"",I4&lt;&gt;"",J4&lt;&gt;"",K4&lt;&gt;"")</f>
        <v>0</v>
      </c>
      <c r="O4" s="34" t="b">
        <v>1</v>
      </c>
      <c r="P4" s="34" t="b">
        <f>OR(AND(M4=FALSE,N4=TRUE),AND(M4=TRUE,N4=TRUE,O4=FALSE))</f>
        <v>0</v>
      </c>
      <c r="Q4" s="34" t="b">
        <f>NOT(ISERROR(MATCH(TRUE,P4:P28,0)))</f>
        <v>0</v>
      </c>
      <c r="R4" t="b">
        <f>LEN(B4)=16</f>
        <v>0</v>
      </c>
      <c r="S4" t="b">
        <f>AND(AC4&gt;="AAAAAA",AC4&lt;="ZZZZZZ")</f>
        <v>0</v>
      </c>
      <c r="T4" t="b">
        <f>ISNUMBER(VALUE(MID(B4,7,2)))</f>
        <v>0</v>
      </c>
      <c r="U4" t="b">
        <f>AND(AD4&gt;="A",AD4&lt;="Z")</f>
        <v>0</v>
      </c>
      <c r="V4" t="b">
        <f>ISNUMBER(VALUE(MID(B4,10,2)))</f>
        <v>0</v>
      </c>
      <c r="W4" t="b">
        <f>AND(AE4&gt;="A",AE4&lt;="Z")</f>
        <v>0</v>
      </c>
      <c r="X4" t="b">
        <f>ISNUMBER(VALUE(MID(B4,13,3)))</f>
        <v>0</v>
      </c>
      <c r="Y4" t="b">
        <f>AND(AF4&gt;="A",AF4&lt;="Z")</f>
        <v>0</v>
      </c>
      <c r="Z4" s="7" t="b">
        <f>AND(R4:Y4)</f>
        <v>0</v>
      </c>
      <c r="AA4" s="42" t="s">
        <v>41</v>
      </c>
      <c r="AB4">
        <f>LEN(D4)</f>
        <v>0</v>
      </c>
      <c r="AC4" t="str">
        <f>UPPER(MID(B4,1,6))</f>
        <v/>
      </c>
      <c r="AD4" t="str">
        <f>UPPER(MID(B4,9,1))</f>
        <v/>
      </c>
      <c r="AE4" t="str">
        <f>UPPER(MID(B4,12,1))</f>
        <v/>
      </c>
      <c r="AF4" t="str">
        <f>UPPER(MID(B4,16,1))</f>
        <v/>
      </c>
    </row>
    <row r="5" spans="1:32" ht="25.5" customHeight="1" x14ac:dyDescent="0.25">
      <c r="A5" s="71">
        <v>27</v>
      </c>
      <c r="B5" s="37"/>
      <c r="C5" s="37"/>
      <c r="D5" s="37"/>
      <c r="E5" s="37"/>
      <c r="F5" s="37"/>
      <c r="G5" s="37"/>
      <c r="H5" s="38"/>
      <c r="I5" s="22"/>
      <c r="J5" s="39"/>
      <c r="K5" s="39"/>
      <c r="L5" s="37"/>
      <c r="M5" s="34" t="b">
        <f t="shared" ref="M5:M28" si="0">AND(B5&lt;&gt;"", C5&lt;&gt;"", D5&lt;&gt;"",E5&lt;&gt;"",F5&lt;&gt;"", G5&lt;&gt;"",H5&lt;&gt;"",L5&lt;&gt;"",J5&lt;&gt;"")</f>
        <v>0</v>
      </c>
      <c r="N5" s="34" t="b">
        <f t="shared" ref="N5:N28" si="1">OR(B5&lt;&gt;"",C5&lt;&gt;"", D5&lt;&gt;"",E5&lt;&gt;"",F5&lt;&gt;"", G5&lt;&gt;"",H5&lt;&gt;"",L5&lt;&gt;"",I5&lt;&gt;"",J5&lt;&gt;"",K5&lt;&gt;"")</f>
        <v>0</v>
      </c>
      <c r="O5" s="34" t="b">
        <f>B4&lt;&gt;""</f>
        <v>0</v>
      </c>
      <c r="P5" s="34" t="b">
        <f t="shared" ref="P5:P28" si="2">OR(AND(M5=FALSE,N5=TRUE),AND(M5=TRUE,N5=TRUE,O5=FALSE))</f>
        <v>0</v>
      </c>
      <c r="Q5" s="34"/>
      <c r="R5" t="b">
        <f t="shared" ref="R5:R28" si="3">LEN(B5)=16</f>
        <v>0</v>
      </c>
      <c r="S5" t="b">
        <f t="shared" ref="S5:S28" si="4">AND(AC5&gt;="AAAAAA",AC5&lt;="ZZZZZZ")</f>
        <v>0</v>
      </c>
      <c r="T5" t="b">
        <f t="shared" ref="T5:T28" si="5">ISNUMBER(VALUE(MID(B5,7,2)))</f>
        <v>0</v>
      </c>
      <c r="U5" t="b">
        <f t="shared" ref="U5:U28" si="6">AND(AD5&gt;="A",AD5&lt;="Z")</f>
        <v>0</v>
      </c>
      <c r="V5" t="b">
        <f t="shared" ref="V5:V28" si="7">ISNUMBER(VALUE(MID(B5,10,2)))</f>
        <v>0</v>
      </c>
      <c r="W5" t="b">
        <f t="shared" ref="W5:W28" si="8">AND(AE5&gt;="A",AE5&lt;="Z")</f>
        <v>0</v>
      </c>
      <c r="X5" t="b">
        <f t="shared" ref="X5:X28" si="9">ISNUMBER(VALUE(MID(B5,13,3)))</f>
        <v>0</v>
      </c>
      <c r="Y5" t="b">
        <f t="shared" ref="Y5:Y28" si="10">AND(AF5&gt;="A",AF5&lt;="Z")</f>
        <v>0</v>
      </c>
      <c r="Z5" s="7" t="b">
        <f t="shared" ref="Z5:Z28" si="11">AND(R5:Y5)</f>
        <v>0</v>
      </c>
      <c r="AA5" s="42" t="s">
        <v>42</v>
      </c>
      <c r="AB5">
        <f t="shared" ref="AB5:AB28" si="12">LEN(D5)</f>
        <v>0</v>
      </c>
      <c r="AC5" t="str">
        <f t="shared" ref="AC5:AC28" si="13">UPPER(MID(B5,1,6))</f>
        <v/>
      </c>
      <c r="AD5" t="str">
        <f t="shared" ref="AD5:AD28" si="14">UPPER(MID(B5,9,1))</f>
        <v/>
      </c>
      <c r="AE5" t="str">
        <f t="shared" ref="AE5:AE28" si="15">UPPER(MID(B5,12,1))</f>
        <v/>
      </c>
      <c r="AF5" t="str">
        <f t="shared" ref="AF5:AF28" si="16">UPPER(MID(B5,16,1))</f>
        <v/>
      </c>
    </row>
    <row r="6" spans="1:32" ht="25.5" customHeight="1" x14ac:dyDescent="0.25">
      <c r="A6" s="71">
        <v>28</v>
      </c>
      <c r="B6" s="37"/>
      <c r="C6" s="37"/>
      <c r="D6" s="37"/>
      <c r="E6" s="37"/>
      <c r="F6" s="37"/>
      <c r="G6" s="37"/>
      <c r="H6" s="38"/>
      <c r="I6" s="22"/>
      <c r="J6" s="39"/>
      <c r="K6" s="39"/>
      <c r="L6" s="37"/>
      <c r="M6" s="34" t="b">
        <f t="shared" si="0"/>
        <v>0</v>
      </c>
      <c r="N6" s="34" t="b">
        <f t="shared" si="1"/>
        <v>0</v>
      </c>
      <c r="O6" s="34" t="b">
        <f t="shared" ref="O6:O28" si="17">B5&lt;&gt;""</f>
        <v>0</v>
      </c>
      <c r="P6" s="34" t="b">
        <f t="shared" si="2"/>
        <v>0</v>
      </c>
      <c r="Q6" s="34"/>
      <c r="R6" t="b">
        <f t="shared" si="3"/>
        <v>0</v>
      </c>
      <c r="S6" t="b">
        <f t="shared" si="4"/>
        <v>0</v>
      </c>
      <c r="T6" t="b">
        <f t="shared" si="5"/>
        <v>0</v>
      </c>
      <c r="U6" t="b">
        <f t="shared" si="6"/>
        <v>0</v>
      </c>
      <c r="V6" t="b">
        <f t="shared" si="7"/>
        <v>0</v>
      </c>
      <c r="W6" t="b">
        <f t="shared" si="8"/>
        <v>0</v>
      </c>
      <c r="X6" t="b">
        <f t="shared" si="9"/>
        <v>0</v>
      </c>
      <c r="Y6" t="b">
        <f t="shared" si="10"/>
        <v>0</v>
      </c>
      <c r="Z6" s="7" t="b">
        <f t="shared" si="11"/>
        <v>0</v>
      </c>
      <c r="AA6" s="42" t="s">
        <v>43</v>
      </c>
      <c r="AB6">
        <f t="shared" si="12"/>
        <v>0</v>
      </c>
      <c r="AC6" t="str">
        <f t="shared" si="13"/>
        <v/>
      </c>
      <c r="AD6" t="str">
        <f t="shared" si="14"/>
        <v/>
      </c>
      <c r="AE6" t="str">
        <f t="shared" si="15"/>
        <v/>
      </c>
      <c r="AF6" t="str">
        <f t="shared" si="16"/>
        <v/>
      </c>
    </row>
    <row r="7" spans="1:32" ht="25.5" customHeight="1" x14ac:dyDescent="0.25">
      <c r="A7" s="71">
        <v>29</v>
      </c>
      <c r="B7" s="37"/>
      <c r="C7" s="37"/>
      <c r="D7" s="45"/>
      <c r="E7" s="45"/>
      <c r="F7" s="45"/>
      <c r="G7" s="45"/>
      <c r="H7" s="46"/>
      <c r="I7" s="47"/>
      <c r="J7" s="48"/>
      <c r="K7" s="48"/>
      <c r="L7" s="45"/>
      <c r="M7" s="34" t="b">
        <f t="shared" si="0"/>
        <v>0</v>
      </c>
      <c r="N7" s="34" t="b">
        <f t="shared" si="1"/>
        <v>0</v>
      </c>
      <c r="O7" s="34" t="b">
        <f t="shared" si="17"/>
        <v>0</v>
      </c>
      <c r="P7" s="34" t="b">
        <f t="shared" si="2"/>
        <v>0</v>
      </c>
      <c r="Q7" s="34"/>
      <c r="R7" t="b">
        <f t="shared" si="3"/>
        <v>0</v>
      </c>
      <c r="S7" t="b">
        <f t="shared" si="4"/>
        <v>0</v>
      </c>
      <c r="T7" t="b">
        <f t="shared" si="5"/>
        <v>0</v>
      </c>
      <c r="U7" t="b">
        <f t="shared" si="6"/>
        <v>0</v>
      </c>
      <c r="V7" t="b">
        <f t="shared" si="7"/>
        <v>0</v>
      </c>
      <c r="W7" t="b">
        <f t="shared" si="8"/>
        <v>0</v>
      </c>
      <c r="X7" t="b">
        <f t="shared" si="9"/>
        <v>0</v>
      </c>
      <c r="Y7" t="b">
        <f t="shared" si="10"/>
        <v>0</v>
      </c>
      <c r="Z7" s="7" t="b">
        <f t="shared" si="11"/>
        <v>0</v>
      </c>
      <c r="AA7" s="42" t="s">
        <v>44</v>
      </c>
      <c r="AB7">
        <f t="shared" si="12"/>
        <v>0</v>
      </c>
      <c r="AC7" t="str">
        <f t="shared" si="13"/>
        <v/>
      </c>
      <c r="AD7" t="str">
        <f t="shared" si="14"/>
        <v/>
      </c>
      <c r="AE7" t="str">
        <f t="shared" si="15"/>
        <v/>
      </c>
      <c r="AF7" t="str">
        <f t="shared" si="16"/>
        <v/>
      </c>
    </row>
    <row r="8" spans="1:32" ht="25.5" customHeight="1" x14ac:dyDescent="0.25">
      <c r="A8" s="71">
        <v>30</v>
      </c>
      <c r="B8" s="45"/>
      <c r="C8" s="45"/>
      <c r="D8" s="45"/>
      <c r="E8" s="45"/>
      <c r="F8" s="45"/>
      <c r="G8" s="45"/>
      <c r="H8" s="46"/>
      <c r="I8" s="49"/>
      <c r="J8" s="48"/>
      <c r="K8" s="48"/>
      <c r="L8" s="45"/>
      <c r="M8" s="34" t="b">
        <f t="shared" si="0"/>
        <v>0</v>
      </c>
      <c r="N8" s="34" t="b">
        <f t="shared" si="1"/>
        <v>0</v>
      </c>
      <c r="O8" s="34" t="b">
        <f t="shared" si="17"/>
        <v>0</v>
      </c>
      <c r="P8" s="34" t="b">
        <f t="shared" si="2"/>
        <v>0</v>
      </c>
      <c r="Q8" s="34"/>
      <c r="R8" t="b">
        <f t="shared" si="3"/>
        <v>0</v>
      </c>
      <c r="S8" t="b">
        <f t="shared" si="4"/>
        <v>0</v>
      </c>
      <c r="T8" t="b">
        <f t="shared" si="5"/>
        <v>0</v>
      </c>
      <c r="U8" t="b">
        <f t="shared" si="6"/>
        <v>0</v>
      </c>
      <c r="V8" t="b">
        <f t="shared" si="7"/>
        <v>0</v>
      </c>
      <c r="W8" t="b">
        <f t="shared" si="8"/>
        <v>0</v>
      </c>
      <c r="X8" t="b">
        <f t="shared" si="9"/>
        <v>0</v>
      </c>
      <c r="Y8" t="b">
        <f t="shared" si="10"/>
        <v>0</v>
      </c>
      <c r="Z8" s="7" t="b">
        <f t="shared" si="11"/>
        <v>0</v>
      </c>
      <c r="AA8" s="42" t="s">
        <v>45</v>
      </c>
      <c r="AB8">
        <f t="shared" si="12"/>
        <v>0</v>
      </c>
      <c r="AC8" t="str">
        <f t="shared" si="13"/>
        <v/>
      </c>
      <c r="AD8" t="str">
        <f t="shared" si="14"/>
        <v/>
      </c>
      <c r="AE8" t="str">
        <f t="shared" si="15"/>
        <v/>
      </c>
      <c r="AF8" t="str">
        <f t="shared" si="16"/>
        <v/>
      </c>
    </row>
    <row r="9" spans="1:32" ht="25.5" customHeight="1" x14ac:dyDescent="0.25">
      <c r="A9" s="71">
        <v>31</v>
      </c>
      <c r="B9" s="45"/>
      <c r="C9" s="45"/>
      <c r="D9" s="45"/>
      <c r="E9" s="45"/>
      <c r="F9" s="45"/>
      <c r="G9" s="45"/>
      <c r="H9" s="46"/>
      <c r="I9" s="49"/>
      <c r="J9" s="48"/>
      <c r="K9" s="48"/>
      <c r="L9" s="45"/>
      <c r="M9" s="34" t="b">
        <f t="shared" si="0"/>
        <v>0</v>
      </c>
      <c r="N9" s="34" t="b">
        <f t="shared" si="1"/>
        <v>0</v>
      </c>
      <c r="O9" s="34" t="b">
        <f t="shared" si="17"/>
        <v>0</v>
      </c>
      <c r="P9" s="34" t="b">
        <f t="shared" si="2"/>
        <v>0</v>
      </c>
      <c r="Q9" s="34"/>
      <c r="R9" t="b">
        <f t="shared" si="3"/>
        <v>0</v>
      </c>
      <c r="S9" t="b">
        <f t="shared" si="4"/>
        <v>0</v>
      </c>
      <c r="T9" t="b">
        <f t="shared" si="5"/>
        <v>0</v>
      </c>
      <c r="U9" t="b">
        <f t="shared" si="6"/>
        <v>0</v>
      </c>
      <c r="V9" t="b">
        <f t="shared" si="7"/>
        <v>0</v>
      </c>
      <c r="W9" t="b">
        <f t="shared" si="8"/>
        <v>0</v>
      </c>
      <c r="X9" t="b">
        <f t="shared" si="9"/>
        <v>0</v>
      </c>
      <c r="Y9" t="b">
        <f t="shared" si="10"/>
        <v>0</v>
      </c>
      <c r="Z9" s="7" t="b">
        <f t="shared" si="11"/>
        <v>0</v>
      </c>
      <c r="AA9" s="42" t="s">
        <v>46</v>
      </c>
      <c r="AB9">
        <f t="shared" si="12"/>
        <v>0</v>
      </c>
      <c r="AC9" t="str">
        <f t="shared" si="13"/>
        <v/>
      </c>
      <c r="AD9" t="str">
        <f t="shared" si="14"/>
        <v/>
      </c>
      <c r="AE9" t="str">
        <f t="shared" si="15"/>
        <v/>
      </c>
      <c r="AF9" t="str">
        <f t="shared" si="16"/>
        <v/>
      </c>
    </row>
    <row r="10" spans="1:32" ht="25.5" customHeight="1" x14ac:dyDescent="0.25">
      <c r="A10" s="71">
        <v>32</v>
      </c>
      <c r="B10" s="45"/>
      <c r="C10" s="45"/>
      <c r="D10" s="45"/>
      <c r="E10" s="45"/>
      <c r="F10" s="45"/>
      <c r="G10" s="45"/>
      <c r="H10" s="46"/>
      <c r="I10" s="49"/>
      <c r="J10" s="48"/>
      <c r="K10" s="48"/>
      <c r="L10" s="45"/>
      <c r="M10" s="34" t="b">
        <f t="shared" si="0"/>
        <v>0</v>
      </c>
      <c r="N10" s="34" t="b">
        <f t="shared" si="1"/>
        <v>0</v>
      </c>
      <c r="O10" s="34" t="b">
        <f t="shared" si="17"/>
        <v>0</v>
      </c>
      <c r="P10" s="34" t="b">
        <f t="shared" si="2"/>
        <v>0</v>
      </c>
      <c r="Q10" s="34"/>
      <c r="R10" t="b">
        <f t="shared" si="3"/>
        <v>0</v>
      </c>
      <c r="S10" t="b">
        <f t="shared" si="4"/>
        <v>0</v>
      </c>
      <c r="T10" t="b">
        <f t="shared" si="5"/>
        <v>0</v>
      </c>
      <c r="U10" t="b">
        <f t="shared" si="6"/>
        <v>0</v>
      </c>
      <c r="V10" t="b">
        <f t="shared" si="7"/>
        <v>0</v>
      </c>
      <c r="W10" t="b">
        <f t="shared" si="8"/>
        <v>0</v>
      </c>
      <c r="X10" t="b">
        <f t="shared" si="9"/>
        <v>0</v>
      </c>
      <c r="Y10" t="b">
        <f t="shared" si="10"/>
        <v>0</v>
      </c>
      <c r="Z10" s="7" t="b">
        <f t="shared" si="11"/>
        <v>0</v>
      </c>
      <c r="AA10" s="42" t="s">
        <v>47</v>
      </c>
      <c r="AB10">
        <f t="shared" si="12"/>
        <v>0</v>
      </c>
      <c r="AC10" t="str">
        <f t="shared" si="13"/>
        <v/>
      </c>
      <c r="AD10" t="str">
        <f t="shared" si="14"/>
        <v/>
      </c>
      <c r="AE10" t="str">
        <f t="shared" si="15"/>
        <v/>
      </c>
      <c r="AF10" t="str">
        <f t="shared" si="16"/>
        <v/>
      </c>
    </row>
    <row r="11" spans="1:32" ht="25.5" customHeight="1" x14ac:dyDescent="0.25">
      <c r="A11" s="71">
        <v>33</v>
      </c>
      <c r="B11" s="45"/>
      <c r="C11" s="45"/>
      <c r="D11" s="45"/>
      <c r="E11" s="45"/>
      <c r="F11" s="45"/>
      <c r="G11" s="45"/>
      <c r="H11" s="46"/>
      <c r="I11" s="49"/>
      <c r="J11" s="48"/>
      <c r="K11" s="48"/>
      <c r="L11" s="45"/>
      <c r="M11" s="34" t="b">
        <f t="shared" si="0"/>
        <v>0</v>
      </c>
      <c r="N11" s="34" t="b">
        <f t="shared" si="1"/>
        <v>0</v>
      </c>
      <c r="O11" s="34" t="b">
        <f t="shared" si="17"/>
        <v>0</v>
      </c>
      <c r="P11" s="34" t="b">
        <f t="shared" si="2"/>
        <v>0</v>
      </c>
      <c r="Q11" s="34"/>
      <c r="R11" t="b">
        <f t="shared" si="3"/>
        <v>0</v>
      </c>
      <c r="S11" t="b">
        <f t="shared" si="4"/>
        <v>0</v>
      </c>
      <c r="T11" t="b">
        <f t="shared" si="5"/>
        <v>0</v>
      </c>
      <c r="U11" t="b">
        <f t="shared" si="6"/>
        <v>0</v>
      </c>
      <c r="V11" t="b">
        <f t="shared" si="7"/>
        <v>0</v>
      </c>
      <c r="W11" t="b">
        <f t="shared" si="8"/>
        <v>0</v>
      </c>
      <c r="X11" t="b">
        <f t="shared" si="9"/>
        <v>0</v>
      </c>
      <c r="Y11" t="b">
        <f t="shared" si="10"/>
        <v>0</v>
      </c>
      <c r="Z11" s="7" t="b">
        <f t="shared" si="11"/>
        <v>0</v>
      </c>
      <c r="AA11" s="42" t="s">
        <v>48</v>
      </c>
      <c r="AB11">
        <f t="shared" si="12"/>
        <v>0</v>
      </c>
      <c r="AC11" t="str">
        <f t="shared" si="13"/>
        <v/>
      </c>
      <c r="AD11" t="str">
        <f t="shared" si="14"/>
        <v/>
      </c>
      <c r="AE11" t="str">
        <f t="shared" si="15"/>
        <v/>
      </c>
      <c r="AF11" t="str">
        <f t="shared" si="16"/>
        <v/>
      </c>
    </row>
    <row r="12" spans="1:32" ht="25.5" customHeight="1" x14ac:dyDescent="0.25">
      <c r="A12" s="71">
        <v>34</v>
      </c>
      <c r="B12" s="45"/>
      <c r="C12" s="45"/>
      <c r="D12" s="45"/>
      <c r="E12" s="45"/>
      <c r="F12" s="45"/>
      <c r="G12" s="45"/>
      <c r="H12" s="46"/>
      <c r="I12" s="49"/>
      <c r="J12" s="48"/>
      <c r="K12" s="48"/>
      <c r="L12" s="45"/>
      <c r="M12" s="34" t="b">
        <f t="shared" si="0"/>
        <v>0</v>
      </c>
      <c r="N12" s="34" t="b">
        <f t="shared" si="1"/>
        <v>0</v>
      </c>
      <c r="O12" s="34" t="b">
        <f t="shared" si="17"/>
        <v>0</v>
      </c>
      <c r="P12" s="34" t="b">
        <f t="shared" si="2"/>
        <v>0</v>
      </c>
      <c r="Q12" s="34"/>
      <c r="R12" t="b">
        <f t="shared" si="3"/>
        <v>0</v>
      </c>
      <c r="S12" t="b">
        <f t="shared" si="4"/>
        <v>0</v>
      </c>
      <c r="T12" t="b">
        <f t="shared" si="5"/>
        <v>0</v>
      </c>
      <c r="U12" t="b">
        <f t="shared" si="6"/>
        <v>0</v>
      </c>
      <c r="V12" t="b">
        <f t="shared" si="7"/>
        <v>0</v>
      </c>
      <c r="W12" t="b">
        <f t="shared" si="8"/>
        <v>0</v>
      </c>
      <c r="X12" t="b">
        <f t="shared" si="9"/>
        <v>0</v>
      </c>
      <c r="Y12" t="b">
        <f t="shared" si="10"/>
        <v>0</v>
      </c>
      <c r="Z12" s="7" t="b">
        <f t="shared" si="11"/>
        <v>0</v>
      </c>
      <c r="AA12" s="42" t="s">
        <v>49</v>
      </c>
      <c r="AB12">
        <f t="shared" si="12"/>
        <v>0</v>
      </c>
      <c r="AC12" t="str">
        <f t="shared" si="13"/>
        <v/>
      </c>
      <c r="AD12" t="str">
        <f t="shared" si="14"/>
        <v/>
      </c>
      <c r="AE12" t="str">
        <f t="shared" si="15"/>
        <v/>
      </c>
      <c r="AF12" t="str">
        <f t="shared" si="16"/>
        <v/>
      </c>
    </row>
    <row r="13" spans="1:32" ht="25.5" customHeight="1" x14ac:dyDescent="0.25">
      <c r="A13" s="71">
        <v>35</v>
      </c>
      <c r="B13" s="45"/>
      <c r="C13" s="45"/>
      <c r="D13" s="45"/>
      <c r="E13" s="45"/>
      <c r="F13" s="45"/>
      <c r="G13" s="45"/>
      <c r="H13" s="46"/>
      <c r="I13" s="49"/>
      <c r="J13" s="48"/>
      <c r="K13" s="48"/>
      <c r="L13" s="45"/>
      <c r="M13" s="34" t="b">
        <f t="shared" si="0"/>
        <v>0</v>
      </c>
      <c r="N13" s="34" t="b">
        <f t="shared" si="1"/>
        <v>0</v>
      </c>
      <c r="O13" s="34" t="b">
        <f t="shared" si="17"/>
        <v>0</v>
      </c>
      <c r="P13" s="34" t="b">
        <f t="shared" si="2"/>
        <v>0</v>
      </c>
      <c r="Q13" s="34"/>
      <c r="R13" t="b">
        <f t="shared" si="3"/>
        <v>0</v>
      </c>
      <c r="S13" t="b">
        <f t="shared" si="4"/>
        <v>0</v>
      </c>
      <c r="T13" t="b">
        <f t="shared" si="5"/>
        <v>0</v>
      </c>
      <c r="U13" t="b">
        <f t="shared" si="6"/>
        <v>0</v>
      </c>
      <c r="V13" t="b">
        <f t="shared" si="7"/>
        <v>0</v>
      </c>
      <c r="W13" t="b">
        <f t="shared" si="8"/>
        <v>0</v>
      </c>
      <c r="X13" t="b">
        <f t="shared" si="9"/>
        <v>0</v>
      </c>
      <c r="Y13" t="b">
        <f t="shared" si="10"/>
        <v>0</v>
      </c>
      <c r="Z13" s="7" t="b">
        <f t="shared" si="11"/>
        <v>0</v>
      </c>
      <c r="AA13" s="42" t="s">
        <v>234</v>
      </c>
      <c r="AB13">
        <f t="shared" si="12"/>
        <v>0</v>
      </c>
      <c r="AC13" t="str">
        <f t="shared" si="13"/>
        <v/>
      </c>
      <c r="AD13" t="str">
        <f t="shared" si="14"/>
        <v/>
      </c>
      <c r="AE13" t="str">
        <f t="shared" si="15"/>
        <v/>
      </c>
      <c r="AF13" t="str">
        <f t="shared" si="16"/>
        <v/>
      </c>
    </row>
    <row r="14" spans="1:32" ht="25.5" customHeight="1" x14ac:dyDescent="0.25">
      <c r="A14" s="71">
        <v>36</v>
      </c>
      <c r="B14" s="45"/>
      <c r="C14" s="45"/>
      <c r="D14" s="45"/>
      <c r="E14" s="45"/>
      <c r="F14" s="45"/>
      <c r="G14" s="45"/>
      <c r="H14" s="46"/>
      <c r="I14" s="49"/>
      <c r="J14" s="48"/>
      <c r="K14" s="48"/>
      <c r="L14" s="45"/>
      <c r="M14" s="34" t="b">
        <f t="shared" si="0"/>
        <v>0</v>
      </c>
      <c r="N14" s="34" t="b">
        <f t="shared" si="1"/>
        <v>0</v>
      </c>
      <c r="O14" s="34" t="b">
        <f t="shared" si="17"/>
        <v>0</v>
      </c>
      <c r="P14" s="34" t="b">
        <f t="shared" si="2"/>
        <v>0</v>
      </c>
      <c r="Q14" s="34"/>
      <c r="R14" t="b">
        <f t="shared" si="3"/>
        <v>0</v>
      </c>
      <c r="S14" t="b">
        <f t="shared" si="4"/>
        <v>0</v>
      </c>
      <c r="T14" t="b">
        <f t="shared" si="5"/>
        <v>0</v>
      </c>
      <c r="U14" t="b">
        <f t="shared" si="6"/>
        <v>0</v>
      </c>
      <c r="V14" t="b">
        <f t="shared" si="7"/>
        <v>0</v>
      </c>
      <c r="W14" t="b">
        <f t="shared" si="8"/>
        <v>0</v>
      </c>
      <c r="X14" t="b">
        <f t="shared" si="9"/>
        <v>0</v>
      </c>
      <c r="Y14" t="b">
        <f t="shared" si="10"/>
        <v>0</v>
      </c>
      <c r="Z14" s="7" t="b">
        <f t="shared" si="11"/>
        <v>0</v>
      </c>
      <c r="AA14" s="42" t="s">
        <v>50</v>
      </c>
      <c r="AB14">
        <f t="shared" si="12"/>
        <v>0</v>
      </c>
      <c r="AC14" t="str">
        <f t="shared" si="13"/>
        <v/>
      </c>
      <c r="AD14" t="str">
        <f t="shared" si="14"/>
        <v/>
      </c>
      <c r="AE14" t="str">
        <f t="shared" si="15"/>
        <v/>
      </c>
      <c r="AF14" t="str">
        <f t="shared" si="16"/>
        <v/>
      </c>
    </row>
    <row r="15" spans="1:32" ht="25.5" customHeight="1" x14ac:dyDescent="0.25">
      <c r="A15" s="71">
        <v>37</v>
      </c>
      <c r="B15" s="45"/>
      <c r="C15" s="45"/>
      <c r="D15" s="45"/>
      <c r="E15" s="45"/>
      <c r="F15" s="45"/>
      <c r="G15" s="45"/>
      <c r="H15" s="46"/>
      <c r="I15" s="49"/>
      <c r="J15" s="48"/>
      <c r="K15" s="48"/>
      <c r="L15" s="45"/>
      <c r="M15" s="34" t="b">
        <f t="shared" si="0"/>
        <v>0</v>
      </c>
      <c r="N15" s="34" t="b">
        <f t="shared" si="1"/>
        <v>0</v>
      </c>
      <c r="O15" s="34" t="b">
        <f t="shared" si="17"/>
        <v>0</v>
      </c>
      <c r="P15" s="34" t="b">
        <f t="shared" si="2"/>
        <v>0</v>
      </c>
      <c r="Q15" s="34"/>
      <c r="R15" t="b">
        <f t="shared" si="3"/>
        <v>0</v>
      </c>
      <c r="S15" t="b">
        <f t="shared" si="4"/>
        <v>0</v>
      </c>
      <c r="T15" t="b">
        <f t="shared" si="5"/>
        <v>0</v>
      </c>
      <c r="U15" t="b">
        <f t="shared" si="6"/>
        <v>0</v>
      </c>
      <c r="V15" t="b">
        <f t="shared" si="7"/>
        <v>0</v>
      </c>
      <c r="W15" t="b">
        <f t="shared" si="8"/>
        <v>0</v>
      </c>
      <c r="X15" t="b">
        <f t="shared" si="9"/>
        <v>0</v>
      </c>
      <c r="Y15" t="b">
        <f t="shared" si="10"/>
        <v>0</v>
      </c>
      <c r="Z15" s="7" t="b">
        <f t="shared" si="11"/>
        <v>0</v>
      </c>
      <c r="AA15" s="42" t="s">
        <v>51</v>
      </c>
      <c r="AB15">
        <f t="shared" si="12"/>
        <v>0</v>
      </c>
      <c r="AC15" t="str">
        <f t="shared" si="13"/>
        <v/>
      </c>
      <c r="AD15" t="str">
        <f t="shared" si="14"/>
        <v/>
      </c>
      <c r="AE15" t="str">
        <f t="shared" si="15"/>
        <v/>
      </c>
      <c r="AF15" t="str">
        <f t="shared" si="16"/>
        <v/>
      </c>
    </row>
    <row r="16" spans="1:32" ht="25.5" customHeight="1" x14ac:dyDescent="0.25">
      <c r="A16" s="71">
        <v>38</v>
      </c>
      <c r="B16" s="45"/>
      <c r="C16" s="45"/>
      <c r="D16" s="45"/>
      <c r="E16" s="45"/>
      <c r="F16" s="45"/>
      <c r="G16" s="45"/>
      <c r="H16" s="46"/>
      <c r="I16" s="49"/>
      <c r="J16" s="48"/>
      <c r="K16" s="48"/>
      <c r="L16" s="45"/>
      <c r="M16" s="34" t="b">
        <f t="shared" si="0"/>
        <v>0</v>
      </c>
      <c r="N16" s="34" t="b">
        <f t="shared" si="1"/>
        <v>0</v>
      </c>
      <c r="O16" s="34" t="b">
        <f t="shared" si="17"/>
        <v>0</v>
      </c>
      <c r="P16" s="34" t="b">
        <f t="shared" si="2"/>
        <v>0</v>
      </c>
      <c r="Q16" s="34"/>
      <c r="R16" t="b">
        <f t="shared" si="3"/>
        <v>0</v>
      </c>
      <c r="S16" t="b">
        <f t="shared" si="4"/>
        <v>0</v>
      </c>
      <c r="T16" t="b">
        <f t="shared" si="5"/>
        <v>0</v>
      </c>
      <c r="U16" t="b">
        <f t="shared" si="6"/>
        <v>0</v>
      </c>
      <c r="V16" t="b">
        <f t="shared" si="7"/>
        <v>0</v>
      </c>
      <c r="W16" t="b">
        <f t="shared" si="8"/>
        <v>0</v>
      </c>
      <c r="X16" t="b">
        <f t="shared" si="9"/>
        <v>0</v>
      </c>
      <c r="Y16" t="b">
        <f t="shared" si="10"/>
        <v>0</v>
      </c>
      <c r="Z16" s="7" t="b">
        <f t="shared" si="11"/>
        <v>0</v>
      </c>
      <c r="AA16" s="42" t="s">
        <v>52</v>
      </c>
      <c r="AB16">
        <f t="shared" si="12"/>
        <v>0</v>
      </c>
      <c r="AC16" t="str">
        <f t="shared" si="13"/>
        <v/>
      </c>
      <c r="AD16" t="str">
        <f t="shared" si="14"/>
        <v/>
      </c>
      <c r="AE16" t="str">
        <f t="shared" si="15"/>
        <v/>
      </c>
      <c r="AF16" t="str">
        <f t="shared" si="16"/>
        <v/>
      </c>
    </row>
    <row r="17" spans="1:32" ht="25.5" customHeight="1" x14ac:dyDescent="0.25">
      <c r="A17" s="71">
        <v>39</v>
      </c>
      <c r="B17" s="45"/>
      <c r="C17" s="45"/>
      <c r="D17" s="45"/>
      <c r="E17" s="45"/>
      <c r="F17" s="45"/>
      <c r="G17" s="45"/>
      <c r="H17" s="46"/>
      <c r="I17" s="49"/>
      <c r="J17" s="48"/>
      <c r="K17" s="48"/>
      <c r="L17" s="45"/>
      <c r="M17" s="34" t="b">
        <f t="shared" si="0"/>
        <v>0</v>
      </c>
      <c r="N17" s="34" t="b">
        <f t="shared" si="1"/>
        <v>0</v>
      </c>
      <c r="O17" s="34" t="b">
        <f t="shared" si="17"/>
        <v>0</v>
      </c>
      <c r="P17" s="34" t="b">
        <f t="shared" si="2"/>
        <v>0</v>
      </c>
      <c r="Q17" s="34"/>
      <c r="R17" t="b">
        <f t="shared" si="3"/>
        <v>0</v>
      </c>
      <c r="S17" t="b">
        <f t="shared" si="4"/>
        <v>0</v>
      </c>
      <c r="T17" t="b">
        <f t="shared" si="5"/>
        <v>0</v>
      </c>
      <c r="U17" t="b">
        <f t="shared" si="6"/>
        <v>0</v>
      </c>
      <c r="V17" t="b">
        <f t="shared" si="7"/>
        <v>0</v>
      </c>
      <c r="W17" t="b">
        <f t="shared" si="8"/>
        <v>0</v>
      </c>
      <c r="X17" t="b">
        <f t="shared" si="9"/>
        <v>0</v>
      </c>
      <c r="Y17" t="b">
        <f t="shared" si="10"/>
        <v>0</v>
      </c>
      <c r="Z17" s="7" t="b">
        <f t="shared" si="11"/>
        <v>0</v>
      </c>
      <c r="AA17" s="42" t="s">
        <v>53</v>
      </c>
      <c r="AB17">
        <f t="shared" si="12"/>
        <v>0</v>
      </c>
      <c r="AC17" t="str">
        <f t="shared" si="13"/>
        <v/>
      </c>
      <c r="AD17" t="str">
        <f t="shared" si="14"/>
        <v/>
      </c>
      <c r="AE17" t="str">
        <f t="shared" si="15"/>
        <v/>
      </c>
      <c r="AF17" t="str">
        <f t="shared" si="16"/>
        <v/>
      </c>
    </row>
    <row r="18" spans="1:32" ht="25.5" customHeight="1" x14ac:dyDescent="0.25">
      <c r="A18" s="71">
        <v>40</v>
      </c>
      <c r="B18" s="45"/>
      <c r="C18" s="45"/>
      <c r="D18" s="45"/>
      <c r="E18" s="45"/>
      <c r="F18" s="45"/>
      <c r="G18" s="45"/>
      <c r="H18" s="46"/>
      <c r="I18" s="49"/>
      <c r="J18" s="48"/>
      <c r="K18" s="48"/>
      <c r="L18" s="45"/>
      <c r="M18" s="34" t="b">
        <f t="shared" si="0"/>
        <v>0</v>
      </c>
      <c r="N18" s="34" t="b">
        <f t="shared" si="1"/>
        <v>0</v>
      </c>
      <c r="O18" s="34" t="b">
        <f t="shared" si="17"/>
        <v>0</v>
      </c>
      <c r="P18" s="34" t="b">
        <f t="shared" si="2"/>
        <v>0</v>
      </c>
      <c r="Q18" s="34"/>
      <c r="R18" t="b">
        <f t="shared" si="3"/>
        <v>0</v>
      </c>
      <c r="S18" t="b">
        <f t="shared" si="4"/>
        <v>0</v>
      </c>
      <c r="T18" t="b">
        <f t="shared" si="5"/>
        <v>0</v>
      </c>
      <c r="U18" t="b">
        <f t="shared" si="6"/>
        <v>0</v>
      </c>
      <c r="V18" t="b">
        <f t="shared" si="7"/>
        <v>0</v>
      </c>
      <c r="W18" t="b">
        <f t="shared" si="8"/>
        <v>0</v>
      </c>
      <c r="X18" t="b">
        <f t="shared" si="9"/>
        <v>0</v>
      </c>
      <c r="Y18" t="b">
        <f t="shared" si="10"/>
        <v>0</v>
      </c>
      <c r="Z18" s="7" t="b">
        <f t="shared" si="11"/>
        <v>0</v>
      </c>
      <c r="AA18" s="42" t="s">
        <v>54</v>
      </c>
      <c r="AB18">
        <f t="shared" si="12"/>
        <v>0</v>
      </c>
      <c r="AC18" t="str">
        <f t="shared" si="13"/>
        <v/>
      </c>
      <c r="AD18" t="str">
        <f t="shared" si="14"/>
        <v/>
      </c>
      <c r="AE18" t="str">
        <f t="shared" si="15"/>
        <v/>
      </c>
      <c r="AF18" t="str">
        <f t="shared" si="16"/>
        <v/>
      </c>
    </row>
    <row r="19" spans="1:32" ht="25.5" customHeight="1" x14ac:dyDescent="0.25">
      <c r="A19" s="71">
        <v>41</v>
      </c>
      <c r="B19" s="45"/>
      <c r="C19" s="45"/>
      <c r="D19" s="45"/>
      <c r="E19" s="45"/>
      <c r="F19" s="45"/>
      <c r="G19" s="45"/>
      <c r="H19" s="46"/>
      <c r="I19" s="49"/>
      <c r="J19" s="48"/>
      <c r="K19" s="48"/>
      <c r="L19" s="45"/>
      <c r="M19" s="34" t="b">
        <f t="shared" si="0"/>
        <v>0</v>
      </c>
      <c r="N19" s="34" t="b">
        <f t="shared" si="1"/>
        <v>0</v>
      </c>
      <c r="O19" s="34" t="b">
        <f t="shared" si="17"/>
        <v>0</v>
      </c>
      <c r="P19" s="34" t="b">
        <f t="shared" si="2"/>
        <v>0</v>
      </c>
      <c r="Q19" s="34"/>
      <c r="R19" t="b">
        <f t="shared" si="3"/>
        <v>0</v>
      </c>
      <c r="S19" t="b">
        <f t="shared" si="4"/>
        <v>0</v>
      </c>
      <c r="T19" t="b">
        <f t="shared" si="5"/>
        <v>0</v>
      </c>
      <c r="U19" t="b">
        <f t="shared" si="6"/>
        <v>0</v>
      </c>
      <c r="V19" t="b">
        <f t="shared" si="7"/>
        <v>0</v>
      </c>
      <c r="W19" t="b">
        <f t="shared" si="8"/>
        <v>0</v>
      </c>
      <c r="X19" t="b">
        <f t="shared" si="9"/>
        <v>0</v>
      </c>
      <c r="Y19" t="b">
        <f t="shared" si="10"/>
        <v>0</v>
      </c>
      <c r="Z19" s="7" t="b">
        <f t="shared" si="11"/>
        <v>0</v>
      </c>
      <c r="AA19" s="42" t="s">
        <v>55</v>
      </c>
      <c r="AB19">
        <f t="shared" si="12"/>
        <v>0</v>
      </c>
      <c r="AC19" t="str">
        <f t="shared" si="13"/>
        <v/>
      </c>
      <c r="AD19" t="str">
        <f t="shared" si="14"/>
        <v/>
      </c>
      <c r="AE19" t="str">
        <f t="shared" si="15"/>
        <v/>
      </c>
      <c r="AF19" t="str">
        <f t="shared" si="16"/>
        <v/>
      </c>
    </row>
    <row r="20" spans="1:32" ht="25.5" customHeight="1" x14ac:dyDescent="0.25">
      <c r="A20" s="71">
        <v>42</v>
      </c>
      <c r="B20" s="45"/>
      <c r="C20" s="45"/>
      <c r="D20" s="45"/>
      <c r="E20" s="45"/>
      <c r="F20" s="45"/>
      <c r="G20" s="45"/>
      <c r="H20" s="46"/>
      <c r="I20" s="49"/>
      <c r="J20" s="48"/>
      <c r="K20" s="48"/>
      <c r="L20" s="45"/>
      <c r="M20" s="34" t="b">
        <f t="shared" si="0"/>
        <v>0</v>
      </c>
      <c r="N20" s="34" t="b">
        <f t="shared" si="1"/>
        <v>0</v>
      </c>
      <c r="O20" s="34" t="b">
        <f t="shared" si="17"/>
        <v>0</v>
      </c>
      <c r="P20" s="34" t="b">
        <f t="shared" si="2"/>
        <v>0</v>
      </c>
      <c r="Q20" s="34"/>
      <c r="R20" t="b">
        <f t="shared" si="3"/>
        <v>0</v>
      </c>
      <c r="S20" t="b">
        <f t="shared" si="4"/>
        <v>0</v>
      </c>
      <c r="T20" t="b">
        <f t="shared" si="5"/>
        <v>0</v>
      </c>
      <c r="U20" t="b">
        <f t="shared" si="6"/>
        <v>0</v>
      </c>
      <c r="V20" t="b">
        <f t="shared" si="7"/>
        <v>0</v>
      </c>
      <c r="W20" t="b">
        <f t="shared" si="8"/>
        <v>0</v>
      </c>
      <c r="X20" t="b">
        <f t="shared" si="9"/>
        <v>0</v>
      </c>
      <c r="Y20" t="b">
        <f t="shared" si="10"/>
        <v>0</v>
      </c>
      <c r="Z20" s="7" t="b">
        <f t="shared" si="11"/>
        <v>0</v>
      </c>
      <c r="AA20" s="42" t="s">
        <v>56</v>
      </c>
      <c r="AB20">
        <f t="shared" si="12"/>
        <v>0</v>
      </c>
      <c r="AC20" t="str">
        <f t="shared" si="13"/>
        <v/>
      </c>
      <c r="AD20" t="str">
        <f t="shared" si="14"/>
        <v/>
      </c>
      <c r="AE20" t="str">
        <f t="shared" si="15"/>
        <v/>
      </c>
      <c r="AF20" t="str">
        <f t="shared" si="16"/>
        <v/>
      </c>
    </row>
    <row r="21" spans="1:32" ht="25.5" customHeight="1" x14ac:dyDescent="0.25">
      <c r="A21" s="71">
        <v>43</v>
      </c>
      <c r="B21" s="45"/>
      <c r="C21" s="45"/>
      <c r="D21" s="45"/>
      <c r="E21" s="45"/>
      <c r="F21" s="45"/>
      <c r="G21" s="45"/>
      <c r="H21" s="46"/>
      <c r="I21" s="49"/>
      <c r="J21" s="48"/>
      <c r="K21" s="48"/>
      <c r="L21" s="45"/>
      <c r="M21" s="34" t="b">
        <f t="shared" si="0"/>
        <v>0</v>
      </c>
      <c r="N21" s="34" t="b">
        <f t="shared" si="1"/>
        <v>0</v>
      </c>
      <c r="O21" s="34" t="b">
        <f t="shared" si="17"/>
        <v>0</v>
      </c>
      <c r="P21" s="34" t="b">
        <f t="shared" si="2"/>
        <v>0</v>
      </c>
      <c r="Q21" s="34"/>
      <c r="R21" t="b">
        <f t="shared" si="3"/>
        <v>0</v>
      </c>
      <c r="S21" t="b">
        <f t="shared" si="4"/>
        <v>0</v>
      </c>
      <c r="T21" t="b">
        <f t="shared" si="5"/>
        <v>0</v>
      </c>
      <c r="U21" t="b">
        <f t="shared" si="6"/>
        <v>0</v>
      </c>
      <c r="V21" t="b">
        <f t="shared" si="7"/>
        <v>0</v>
      </c>
      <c r="W21" t="b">
        <f t="shared" si="8"/>
        <v>0</v>
      </c>
      <c r="X21" t="b">
        <f t="shared" si="9"/>
        <v>0</v>
      </c>
      <c r="Y21" t="b">
        <f t="shared" si="10"/>
        <v>0</v>
      </c>
      <c r="Z21" s="7" t="b">
        <f t="shared" si="11"/>
        <v>0</v>
      </c>
      <c r="AA21" s="42" t="s">
        <v>57</v>
      </c>
      <c r="AB21">
        <f t="shared" si="12"/>
        <v>0</v>
      </c>
      <c r="AC21" t="str">
        <f t="shared" si="13"/>
        <v/>
      </c>
      <c r="AD21" t="str">
        <f t="shared" si="14"/>
        <v/>
      </c>
      <c r="AE21" t="str">
        <f t="shared" si="15"/>
        <v/>
      </c>
      <c r="AF21" t="str">
        <f t="shared" si="16"/>
        <v/>
      </c>
    </row>
    <row r="22" spans="1:32" ht="25.5" customHeight="1" x14ac:dyDescent="0.25">
      <c r="A22" s="71">
        <v>44</v>
      </c>
      <c r="B22" s="45"/>
      <c r="C22" s="45"/>
      <c r="D22" s="45"/>
      <c r="E22" s="45"/>
      <c r="F22" s="45"/>
      <c r="G22" s="45"/>
      <c r="H22" s="46"/>
      <c r="I22" s="49"/>
      <c r="J22" s="48"/>
      <c r="K22" s="48"/>
      <c r="L22" s="45"/>
      <c r="M22" s="34" t="b">
        <f t="shared" si="0"/>
        <v>0</v>
      </c>
      <c r="N22" s="34" t="b">
        <f t="shared" si="1"/>
        <v>0</v>
      </c>
      <c r="O22" s="34" t="b">
        <f t="shared" si="17"/>
        <v>0</v>
      </c>
      <c r="P22" s="34" t="b">
        <f t="shared" si="2"/>
        <v>0</v>
      </c>
      <c r="Q22" s="34"/>
      <c r="R22" t="b">
        <f t="shared" si="3"/>
        <v>0</v>
      </c>
      <c r="S22" t="b">
        <f t="shared" si="4"/>
        <v>0</v>
      </c>
      <c r="T22" t="b">
        <f t="shared" si="5"/>
        <v>0</v>
      </c>
      <c r="U22" t="b">
        <f t="shared" si="6"/>
        <v>0</v>
      </c>
      <c r="V22" t="b">
        <f t="shared" si="7"/>
        <v>0</v>
      </c>
      <c r="W22" t="b">
        <f t="shared" si="8"/>
        <v>0</v>
      </c>
      <c r="X22" t="b">
        <f t="shared" si="9"/>
        <v>0</v>
      </c>
      <c r="Y22" t="b">
        <f t="shared" si="10"/>
        <v>0</v>
      </c>
      <c r="Z22" s="7" t="b">
        <f t="shared" si="11"/>
        <v>0</v>
      </c>
      <c r="AA22" s="42" t="s">
        <v>58</v>
      </c>
      <c r="AB22">
        <f t="shared" si="12"/>
        <v>0</v>
      </c>
      <c r="AC22" t="str">
        <f t="shared" si="13"/>
        <v/>
      </c>
      <c r="AD22" t="str">
        <f t="shared" si="14"/>
        <v/>
      </c>
      <c r="AE22" t="str">
        <f t="shared" si="15"/>
        <v/>
      </c>
      <c r="AF22" t="str">
        <f t="shared" si="16"/>
        <v/>
      </c>
    </row>
    <row r="23" spans="1:32" ht="25.5" customHeight="1" x14ac:dyDescent="0.25">
      <c r="A23" s="71">
        <v>45</v>
      </c>
      <c r="B23" s="45"/>
      <c r="C23" s="45"/>
      <c r="D23" s="45"/>
      <c r="E23" s="45"/>
      <c r="F23" s="45"/>
      <c r="G23" s="45"/>
      <c r="H23" s="46"/>
      <c r="I23" s="49"/>
      <c r="J23" s="48"/>
      <c r="K23" s="48"/>
      <c r="L23" s="45"/>
      <c r="M23" s="34" t="b">
        <f t="shared" si="0"/>
        <v>0</v>
      </c>
      <c r="N23" s="34" t="b">
        <f t="shared" si="1"/>
        <v>0</v>
      </c>
      <c r="O23" s="34" t="b">
        <f t="shared" si="17"/>
        <v>0</v>
      </c>
      <c r="P23" s="34" t="b">
        <f t="shared" si="2"/>
        <v>0</v>
      </c>
      <c r="Q23" s="34"/>
      <c r="R23" t="b">
        <f t="shared" si="3"/>
        <v>0</v>
      </c>
      <c r="S23" t="b">
        <f t="shared" si="4"/>
        <v>0</v>
      </c>
      <c r="T23" t="b">
        <f t="shared" si="5"/>
        <v>0</v>
      </c>
      <c r="U23" t="b">
        <f t="shared" si="6"/>
        <v>0</v>
      </c>
      <c r="V23" t="b">
        <f t="shared" si="7"/>
        <v>0</v>
      </c>
      <c r="W23" t="b">
        <f t="shared" si="8"/>
        <v>0</v>
      </c>
      <c r="X23" t="b">
        <f t="shared" si="9"/>
        <v>0</v>
      </c>
      <c r="Y23" t="b">
        <f t="shared" si="10"/>
        <v>0</v>
      </c>
      <c r="Z23" s="7" t="b">
        <f t="shared" si="11"/>
        <v>0</v>
      </c>
      <c r="AA23" s="42" t="s">
        <v>59</v>
      </c>
      <c r="AB23">
        <f t="shared" si="12"/>
        <v>0</v>
      </c>
      <c r="AC23" t="str">
        <f t="shared" si="13"/>
        <v/>
      </c>
      <c r="AD23" t="str">
        <f t="shared" si="14"/>
        <v/>
      </c>
      <c r="AE23" t="str">
        <f t="shared" si="15"/>
        <v/>
      </c>
      <c r="AF23" t="str">
        <f t="shared" si="16"/>
        <v/>
      </c>
    </row>
    <row r="24" spans="1:32" ht="25.5" customHeight="1" x14ac:dyDescent="0.25">
      <c r="A24" s="71">
        <v>46</v>
      </c>
      <c r="B24" s="45"/>
      <c r="C24" s="45"/>
      <c r="D24" s="45"/>
      <c r="E24" s="45"/>
      <c r="F24" s="45"/>
      <c r="G24" s="45"/>
      <c r="H24" s="46"/>
      <c r="I24" s="49"/>
      <c r="J24" s="48"/>
      <c r="K24" s="48"/>
      <c r="L24" s="45"/>
      <c r="M24" s="34" t="b">
        <f t="shared" si="0"/>
        <v>0</v>
      </c>
      <c r="N24" s="34" t="b">
        <f t="shared" si="1"/>
        <v>0</v>
      </c>
      <c r="O24" s="34" t="b">
        <f t="shared" si="17"/>
        <v>0</v>
      </c>
      <c r="P24" s="34" t="b">
        <f t="shared" si="2"/>
        <v>0</v>
      </c>
      <c r="Q24" s="34"/>
      <c r="R24" t="b">
        <f t="shared" si="3"/>
        <v>0</v>
      </c>
      <c r="S24" t="b">
        <f t="shared" si="4"/>
        <v>0</v>
      </c>
      <c r="T24" t="b">
        <f t="shared" si="5"/>
        <v>0</v>
      </c>
      <c r="U24" t="b">
        <f t="shared" si="6"/>
        <v>0</v>
      </c>
      <c r="V24" t="b">
        <f t="shared" si="7"/>
        <v>0</v>
      </c>
      <c r="W24" t="b">
        <f t="shared" si="8"/>
        <v>0</v>
      </c>
      <c r="X24" t="b">
        <f t="shared" si="9"/>
        <v>0</v>
      </c>
      <c r="Y24" t="b">
        <f t="shared" si="10"/>
        <v>0</v>
      </c>
      <c r="Z24" s="7" t="b">
        <f t="shared" si="11"/>
        <v>0</v>
      </c>
      <c r="AA24" s="42" t="s">
        <v>60</v>
      </c>
      <c r="AB24">
        <f t="shared" si="12"/>
        <v>0</v>
      </c>
      <c r="AC24" t="str">
        <f t="shared" si="13"/>
        <v/>
      </c>
      <c r="AD24" t="str">
        <f t="shared" si="14"/>
        <v/>
      </c>
      <c r="AE24" t="str">
        <f t="shared" si="15"/>
        <v/>
      </c>
      <c r="AF24" t="str">
        <f t="shared" si="16"/>
        <v/>
      </c>
    </row>
    <row r="25" spans="1:32" ht="25.5" customHeight="1" x14ac:dyDescent="0.25">
      <c r="A25" s="71">
        <v>47</v>
      </c>
      <c r="B25" s="45"/>
      <c r="C25" s="45"/>
      <c r="D25" s="45"/>
      <c r="E25" s="45"/>
      <c r="F25" s="45"/>
      <c r="G25" s="45"/>
      <c r="H25" s="46"/>
      <c r="I25" s="49"/>
      <c r="J25" s="48"/>
      <c r="K25" s="48"/>
      <c r="L25" s="45"/>
      <c r="M25" s="34" t="b">
        <f t="shared" si="0"/>
        <v>0</v>
      </c>
      <c r="N25" s="34" t="b">
        <f t="shared" si="1"/>
        <v>0</v>
      </c>
      <c r="O25" s="34" t="b">
        <f t="shared" si="17"/>
        <v>0</v>
      </c>
      <c r="P25" s="34" t="b">
        <f t="shared" si="2"/>
        <v>0</v>
      </c>
      <c r="Q25" s="34"/>
      <c r="R25" t="b">
        <f t="shared" si="3"/>
        <v>0</v>
      </c>
      <c r="S25" t="b">
        <f t="shared" si="4"/>
        <v>0</v>
      </c>
      <c r="T25" t="b">
        <f t="shared" si="5"/>
        <v>0</v>
      </c>
      <c r="U25" t="b">
        <f t="shared" si="6"/>
        <v>0</v>
      </c>
      <c r="V25" t="b">
        <f t="shared" si="7"/>
        <v>0</v>
      </c>
      <c r="W25" t="b">
        <f t="shared" si="8"/>
        <v>0</v>
      </c>
      <c r="X25" t="b">
        <f t="shared" si="9"/>
        <v>0</v>
      </c>
      <c r="Y25" t="b">
        <f t="shared" si="10"/>
        <v>0</v>
      </c>
      <c r="Z25" s="7" t="b">
        <f t="shared" si="11"/>
        <v>0</v>
      </c>
      <c r="AA25" s="42" t="s">
        <v>61</v>
      </c>
      <c r="AB25">
        <f t="shared" si="12"/>
        <v>0</v>
      </c>
      <c r="AC25" t="str">
        <f t="shared" si="13"/>
        <v/>
      </c>
      <c r="AD25" t="str">
        <f t="shared" si="14"/>
        <v/>
      </c>
      <c r="AE25" t="str">
        <f t="shared" si="15"/>
        <v/>
      </c>
      <c r="AF25" t="str">
        <f t="shared" si="16"/>
        <v/>
      </c>
    </row>
    <row r="26" spans="1:32" ht="25.5" customHeight="1" x14ac:dyDescent="0.25">
      <c r="A26" s="71">
        <v>48</v>
      </c>
      <c r="B26" s="45"/>
      <c r="C26" s="45"/>
      <c r="D26" s="45"/>
      <c r="E26" s="45"/>
      <c r="F26" s="45"/>
      <c r="G26" s="45"/>
      <c r="H26" s="46"/>
      <c r="I26" s="49"/>
      <c r="J26" s="48"/>
      <c r="K26" s="48"/>
      <c r="L26" s="45"/>
      <c r="M26" s="34" t="b">
        <f t="shared" si="0"/>
        <v>0</v>
      </c>
      <c r="N26" s="34" t="b">
        <f t="shared" si="1"/>
        <v>0</v>
      </c>
      <c r="O26" s="34" t="b">
        <f t="shared" si="17"/>
        <v>0</v>
      </c>
      <c r="P26" s="34" t="b">
        <f t="shared" si="2"/>
        <v>0</v>
      </c>
      <c r="Q26" s="34"/>
      <c r="R26" t="b">
        <f t="shared" si="3"/>
        <v>0</v>
      </c>
      <c r="S26" t="b">
        <f t="shared" si="4"/>
        <v>0</v>
      </c>
      <c r="T26" t="b">
        <f t="shared" si="5"/>
        <v>0</v>
      </c>
      <c r="U26" t="b">
        <f t="shared" si="6"/>
        <v>0</v>
      </c>
      <c r="V26" t="b">
        <f t="shared" si="7"/>
        <v>0</v>
      </c>
      <c r="W26" t="b">
        <f t="shared" si="8"/>
        <v>0</v>
      </c>
      <c r="X26" t="b">
        <f t="shared" si="9"/>
        <v>0</v>
      </c>
      <c r="Y26" t="b">
        <f t="shared" si="10"/>
        <v>0</v>
      </c>
      <c r="Z26" s="7" t="b">
        <f t="shared" si="11"/>
        <v>0</v>
      </c>
      <c r="AA26" s="42" t="s">
        <v>62</v>
      </c>
      <c r="AB26">
        <f t="shared" si="12"/>
        <v>0</v>
      </c>
      <c r="AC26" t="str">
        <f t="shared" si="13"/>
        <v/>
      </c>
      <c r="AD26" t="str">
        <f t="shared" si="14"/>
        <v/>
      </c>
      <c r="AE26" t="str">
        <f t="shared" si="15"/>
        <v/>
      </c>
      <c r="AF26" t="str">
        <f t="shared" si="16"/>
        <v/>
      </c>
    </row>
    <row r="27" spans="1:32" ht="25.5" customHeight="1" x14ac:dyDescent="0.25">
      <c r="A27" s="71">
        <v>49</v>
      </c>
      <c r="B27" s="45"/>
      <c r="C27" s="45"/>
      <c r="D27" s="45"/>
      <c r="E27" s="45"/>
      <c r="F27" s="45"/>
      <c r="G27" s="45"/>
      <c r="H27" s="46"/>
      <c r="I27" s="49"/>
      <c r="J27" s="48"/>
      <c r="K27" s="48"/>
      <c r="L27" s="45"/>
      <c r="M27" s="34" t="b">
        <f t="shared" si="0"/>
        <v>0</v>
      </c>
      <c r="N27" s="34" t="b">
        <f t="shared" si="1"/>
        <v>0</v>
      </c>
      <c r="O27" s="34" t="b">
        <f t="shared" si="17"/>
        <v>0</v>
      </c>
      <c r="P27" s="34" t="b">
        <f t="shared" si="2"/>
        <v>0</v>
      </c>
      <c r="Q27" s="34"/>
      <c r="R27" t="b">
        <f t="shared" si="3"/>
        <v>0</v>
      </c>
      <c r="S27" t="b">
        <f t="shared" si="4"/>
        <v>0</v>
      </c>
      <c r="T27" t="b">
        <f t="shared" si="5"/>
        <v>0</v>
      </c>
      <c r="U27" t="b">
        <f t="shared" si="6"/>
        <v>0</v>
      </c>
      <c r="V27" t="b">
        <f t="shared" si="7"/>
        <v>0</v>
      </c>
      <c r="W27" t="b">
        <f t="shared" si="8"/>
        <v>0</v>
      </c>
      <c r="X27" t="b">
        <f t="shared" si="9"/>
        <v>0</v>
      </c>
      <c r="Y27" t="b">
        <f t="shared" si="10"/>
        <v>0</v>
      </c>
      <c r="Z27" s="7" t="b">
        <f t="shared" si="11"/>
        <v>0</v>
      </c>
      <c r="AA27" s="42" t="s">
        <v>63</v>
      </c>
      <c r="AB27">
        <f t="shared" si="12"/>
        <v>0</v>
      </c>
      <c r="AC27" t="str">
        <f t="shared" si="13"/>
        <v/>
      </c>
      <c r="AD27" t="str">
        <f t="shared" si="14"/>
        <v/>
      </c>
      <c r="AE27" t="str">
        <f t="shared" si="15"/>
        <v/>
      </c>
      <c r="AF27" t="str">
        <f t="shared" si="16"/>
        <v/>
      </c>
    </row>
    <row r="28" spans="1:32" ht="25.5" customHeight="1" x14ac:dyDescent="0.25">
      <c r="A28" s="71">
        <v>50</v>
      </c>
      <c r="B28" s="45"/>
      <c r="C28" s="45"/>
      <c r="D28" s="45"/>
      <c r="E28" s="45"/>
      <c r="F28" s="45"/>
      <c r="G28" s="45"/>
      <c r="H28" s="46"/>
      <c r="I28" s="49"/>
      <c r="J28" s="48"/>
      <c r="K28" s="48"/>
      <c r="L28" s="45"/>
      <c r="M28" s="34" t="b">
        <f t="shared" si="0"/>
        <v>0</v>
      </c>
      <c r="N28" s="34" t="b">
        <f t="shared" si="1"/>
        <v>0</v>
      </c>
      <c r="O28" s="34" t="b">
        <f t="shared" si="17"/>
        <v>0</v>
      </c>
      <c r="P28" s="34" t="b">
        <f t="shared" si="2"/>
        <v>0</v>
      </c>
      <c r="Q28" s="34"/>
      <c r="R28" t="b">
        <f t="shared" si="3"/>
        <v>0</v>
      </c>
      <c r="S28" t="b">
        <f t="shared" si="4"/>
        <v>0</v>
      </c>
      <c r="T28" t="b">
        <f t="shared" si="5"/>
        <v>0</v>
      </c>
      <c r="U28" t="b">
        <f t="shared" si="6"/>
        <v>0</v>
      </c>
      <c r="V28" t="b">
        <f t="shared" si="7"/>
        <v>0</v>
      </c>
      <c r="W28" t="b">
        <f t="shared" si="8"/>
        <v>0</v>
      </c>
      <c r="X28" t="b">
        <f t="shared" si="9"/>
        <v>0</v>
      </c>
      <c r="Y28" t="b">
        <f t="shared" si="10"/>
        <v>0</v>
      </c>
      <c r="Z28" s="7" t="b">
        <f t="shared" si="11"/>
        <v>0</v>
      </c>
      <c r="AA28" s="42" t="s">
        <v>64</v>
      </c>
      <c r="AB28">
        <f t="shared" si="12"/>
        <v>0</v>
      </c>
      <c r="AC28" t="str">
        <f t="shared" si="13"/>
        <v/>
      </c>
      <c r="AD28" t="str">
        <f t="shared" si="14"/>
        <v/>
      </c>
      <c r="AE28" t="str">
        <f t="shared" si="15"/>
        <v/>
      </c>
      <c r="AF28" t="str">
        <f t="shared" si="16"/>
        <v/>
      </c>
    </row>
    <row r="29" spans="1:32" ht="14.25" customHeight="1" x14ac:dyDescent="0.25">
      <c r="A29" s="200" t="str">
        <f>IF(P4=TRUE,"Questa sezione è incompleta o le righe della tabella non sono state compilate in seguenza.", IF(M4=TRUE,"FINE DELLA SEZIONE EROGATORI (PERSONE FISICHE titolari di reddito di impresa) - Pag.2", "Questa sezione è vuota.  Nota: sez.riservata a pers.fisiche titolari di reddito di impresa"))</f>
        <v>Questa sezione è vuota.  Nota: sez.riservata a pers.fisiche titolari di reddito di impresa</v>
      </c>
      <c r="B29" s="201"/>
      <c r="C29" s="201"/>
      <c r="D29" s="201"/>
      <c r="E29" s="201"/>
      <c r="F29" s="201"/>
      <c r="G29" s="201"/>
      <c r="H29" s="201"/>
      <c r="I29" s="201"/>
      <c r="J29" s="201"/>
      <c r="K29" s="201"/>
      <c r="L29" s="96"/>
      <c r="M29" s="34"/>
      <c r="N29" s="34"/>
      <c r="O29" s="34"/>
      <c r="P29" s="34"/>
      <c r="Q29" s="34"/>
      <c r="R29" s="34"/>
      <c r="S29" s="34"/>
      <c r="T29" s="34"/>
      <c r="U29" s="34"/>
      <c r="V29" s="34"/>
      <c r="W29" s="34"/>
      <c r="Y29" s="34"/>
      <c r="AA29" s="42" t="s">
        <v>65</v>
      </c>
    </row>
    <row r="30" spans="1:32" x14ac:dyDescent="0.25">
      <c r="A30" s="34"/>
      <c r="B30" s="34"/>
      <c r="C30" s="34"/>
      <c r="D30" s="34"/>
      <c r="E30" s="34"/>
      <c r="F30" s="34"/>
      <c r="G30" s="34"/>
      <c r="H30" s="34"/>
      <c r="I30" s="34"/>
      <c r="J30" s="34"/>
      <c r="K30" s="34"/>
      <c r="L30" s="34"/>
      <c r="M30" s="34"/>
      <c r="N30" s="34"/>
      <c r="O30" s="34"/>
      <c r="P30" s="34"/>
      <c r="Q30" s="34"/>
      <c r="R30" s="34"/>
      <c r="S30" s="34"/>
      <c r="T30" s="34"/>
      <c r="U30" s="34"/>
      <c r="V30" s="34"/>
      <c r="W30" s="34"/>
      <c r="Y30" s="34"/>
      <c r="AA30" s="42" t="s">
        <v>66</v>
      </c>
    </row>
    <row r="31" spans="1:32" hidden="1" x14ac:dyDescent="0.25">
      <c r="A31" s="34"/>
      <c r="B31" s="40"/>
      <c r="C31" s="40"/>
      <c r="D31" s="40"/>
      <c r="E31" s="40"/>
      <c r="F31" s="185" t="s">
        <v>182</v>
      </c>
      <c r="G31" s="40"/>
      <c r="H31" s="40"/>
      <c r="I31" s="34"/>
      <c r="J31" s="34"/>
      <c r="K31" s="34"/>
      <c r="L31" s="34"/>
      <c r="M31" s="34"/>
      <c r="N31" s="34"/>
      <c r="O31" s="34"/>
      <c r="P31" s="34"/>
      <c r="Q31" s="34"/>
      <c r="R31" s="34"/>
      <c r="S31" s="34"/>
      <c r="T31" s="34"/>
      <c r="U31" s="34"/>
      <c r="V31" s="34"/>
      <c r="W31" s="34"/>
      <c r="Y31" s="34"/>
      <c r="AA31" s="42" t="s">
        <v>67</v>
      </c>
    </row>
    <row r="32" spans="1:32" ht="33.75" hidden="1" customHeight="1" x14ac:dyDescent="0.25">
      <c r="A32" s="186"/>
      <c r="B32" s="187" t="s">
        <v>185</v>
      </c>
      <c r="C32" s="181" t="s">
        <v>184</v>
      </c>
      <c r="D32" s="36" t="s">
        <v>189</v>
      </c>
      <c r="E32" s="36" t="s">
        <v>183</v>
      </c>
      <c r="F32" s="96"/>
      <c r="G32" s="192" t="s">
        <v>181</v>
      </c>
      <c r="H32" s="181" t="s">
        <v>180</v>
      </c>
      <c r="I32" s="181" t="s">
        <v>179</v>
      </c>
      <c r="J32" s="181" t="s">
        <v>179</v>
      </c>
      <c r="K32" s="181" t="s">
        <v>178</v>
      </c>
      <c r="L32" s="43"/>
      <c r="M32" s="43"/>
      <c r="N32" s="43"/>
      <c r="O32" s="43"/>
      <c r="P32" s="43"/>
      <c r="Q32" s="34"/>
      <c r="R32" s="34"/>
      <c r="S32" s="34"/>
      <c r="T32" s="34"/>
      <c r="U32" s="34"/>
      <c r="V32" s="34"/>
      <c r="W32" s="34"/>
      <c r="Y32" s="34"/>
      <c r="AA32" s="42" t="s">
        <v>68</v>
      </c>
    </row>
    <row r="33" spans="1:27" hidden="1" x14ac:dyDescent="0.25">
      <c r="A33" s="186"/>
      <c r="B33" s="187"/>
      <c r="C33" s="181"/>
      <c r="D33" s="24"/>
      <c r="E33" s="24"/>
      <c r="F33" s="96"/>
      <c r="G33" s="192"/>
      <c r="H33" s="181"/>
      <c r="I33" s="181"/>
      <c r="J33" s="181"/>
      <c r="K33" s="181"/>
      <c r="L33" s="44"/>
      <c r="M33" s="44"/>
      <c r="N33" s="44"/>
      <c r="O33" s="44"/>
      <c r="P33" s="41"/>
      <c r="Q33" s="34"/>
      <c r="R33" s="34"/>
      <c r="S33" s="34"/>
      <c r="T33" s="34"/>
      <c r="U33" s="34"/>
      <c r="V33" s="34"/>
      <c r="W33" s="34"/>
      <c r="Y33" s="34"/>
      <c r="AA33" s="42" t="s">
        <v>69</v>
      </c>
    </row>
    <row r="34" spans="1:27" hidden="1" x14ac:dyDescent="0.25">
      <c r="A34" s="13"/>
      <c r="B34" s="14"/>
      <c r="C34" s="14"/>
      <c r="D34" s="14"/>
      <c r="E34" s="15"/>
      <c r="F34" s="96"/>
      <c r="G34" s="16"/>
      <c r="H34" s="17"/>
      <c r="I34" s="18"/>
      <c r="J34" s="19"/>
      <c r="K34" s="14"/>
      <c r="L34" s="43"/>
      <c r="M34" s="43"/>
      <c r="N34" s="43"/>
      <c r="O34" s="43"/>
      <c r="P34" s="43"/>
      <c r="Q34" s="34"/>
      <c r="R34" s="34"/>
      <c r="S34" s="34"/>
      <c r="T34" s="34"/>
      <c r="U34" s="34"/>
      <c r="V34" s="34"/>
      <c r="W34" s="34"/>
      <c r="Y34" s="34"/>
      <c r="AA34" s="42" t="s">
        <v>70</v>
      </c>
    </row>
    <row r="35" spans="1:27" x14ac:dyDescent="0.25">
      <c r="A35" s="13"/>
      <c r="B35" s="15"/>
      <c r="C35" s="15"/>
      <c r="D35" s="15"/>
      <c r="E35" s="15"/>
      <c r="F35" s="14"/>
      <c r="G35" s="16"/>
      <c r="H35" s="20"/>
      <c r="I35" s="19"/>
      <c r="J35" s="19"/>
      <c r="K35" s="14"/>
      <c r="L35" s="43"/>
      <c r="M35" s="43"/>
      <c r="N35" s="43"/>
      <c r="O35" s="43"/>
      <c r="P35" s="43"/>
      <c r="Q35" s="34"/>
      <c r="R35" s="34"/>
      <c r="S35" s="34"/>
      <c r="T35" s="34"/>
      <c r="U35" s="34"/>
      <c r="V35" s="34"/>
      <c r="W35" s="34"/>
      <c r="Y35" s="34"/>
      <c r="AA35" s="42" t="s">
        <v>71</v>
      </c>
    </row>
    <row r="36" spans="1:27" x14ac:dyDescent="0.25">
      <c r="A36" s="13"/>
      <c r="B36" s="15"/>
      <c r="C36" s="15"/>
      <c r="D36" s="15"/>
      <c r="E36" s="15"/>
      <c r="F36" s="15"/>
      <c r="G36" s="16"/>
      <c r="H36" s="13"/>
      <c r="I36" s="19"/>
      <c r="J36" s="19"/>
      <c r="K36" s="14"/>
      <c r="L36" s="43"/>
      <c r="M36" s="43"/>
      <c r="N36" s="43"/>
      <c r="O36" s="43"/>
      <c r="P36" s="43"/>
      <c r="Q36" s="34"/>
      <c r="R36" s="34"/>
      <c r="S36" s="34"/>
      <c r="T36" s="34"/>
      <c r="U36" s="34"/>
      <c r="V36" s="34"/>
      <c r="W36" s="34"/>
      <c r="Y36" s="34"/>
      <c r="AA36" s="42" t="s">
        <v>235</v>
      </c>
    </row>
    <row r="37" spans="1:27" x14ac:dyDescent="0.25">
      <c r="A37" s="13"/>
      <c r="B37" s="14"/>
      <c r="C37" s="15"/>
      <c r="D37" s="15"/>
      <c r="E37" s="15"/>
      <c r="F37" s="14"/>
      <c r="G37" s="16"/>
      <c r="H37" s="20"/>
      <c r="I37" s="19"/>
      <c r="J37" s="19"/>
      <c r="K37" s="15"/>
      <c r="L37" s="43"/>
      <c r="M37" s="43"/>
      <c r="N37" s="43"/>
      <c r="O37" s="43"/>
      <c r="P37" s="43"/>
      <c r="Q37" s="34"/>
      <c r="R37" s="34"/>
      <c r="S37" s="34"/>
      <c r="T37" s="34"/>
      <c r="U37" s="34"/>
      <c r="V37" s="34"/>
      <c r="W37" s="34"/>
      <c r="Y37" s="34"/>
      <c r="AA37" s="42" t="s">
        <v>72</v>
      </c>
    </row>
    <row r="38" spans="1:27" x14ac:dyDescent="0.25">
      <c r="A38" s="13"/>
      <c r="B38" s="15"/>
      <c r="C38" s="15"/>
      <c r="D38" s="15"/>
      <c r="E38" s="15"/>
      <c r="F38" s="14"/>
      <c r="G38" s="16"/>
      <c r="H38" s="13"/>
      <c r="I38" s="19"/>
      <c r="J38" s="19"/>
      <c r="K38" s="15"/>
      <c r="L38" s="8"/>
      <c r="M38" s="8"/>
      <c r="N38" s="8"/>
      <c r="O38" s="8"/>
      <c r="P38" s="8"/>
      <c r="Q38" s="34"/>
      <c r="R38" s="34"/>
      <c r="S38" s="34"/>
      <c r="T38" s="34"/>
      <c r="U38" s="34"/>
      <c r="V38" s="34"/>
      <c r="W38" s="34"/>
      <c r="Y38" s="34"/>
      <c r="AA38" s="42" t="s">
        <v>73</v>
      </c>
    </row>
    <row r="39" spans="1:27" x14ac:dyDescent="0.25">
      <c r="A39" s="13"/>
      <c r="B39" s="15"/>
      <c r="C39" s="15"/>
      <c r="D39" s="15"/>
      <c r="E39" s="15"/>
      <c r="F39" s="15"/>
      <c r="G39" s="16"/>
      <c r="H39" s="13"/>
      <c r="I39" s="19"/>
      <c r="J39" s="19"/>
      <c r="K39" s="15"/>
      <c r="L39" s="8"/>
      <c r="M39" s="8"/>
      <c r="N39" s="8"/>
      <c r="O39" s="8"/>
      <c r="P39" s="8"/>
      <c r="Q39" s="34"/>
      <c r="R39" s="34"/>
      <c r="S39" s="34"/>
      <c r="T39" s="34"/>
      <c r="U39" s="34"/>
      <c r="V39" s="34"/>
      <c r="W39" s="34"/>
      <c r="Y39" s="34"/>
      <c r="AA39" s="42" t="s">
        <v>74</v>
      </c>
    </row>
    <row r="40" spans="1:27" x14ac:dyDescent="0.25">
      <c r="A40" s="13"/>
      <c r="B40" s="15"/>
      <c r="C40" s="15"/>
      <c r="D40" s="15"/>
      <c r="E40" s="15"/>
      <c r="F40" s="15"/>
      <c r="G40" s="16"/>
      <c r="H40" s="13"/>
      <c r="I40" s="19"/>
      <c r="J40" s="19"/>
      <c r="K40" s="15"/>
      <c r="L40" s="8"/>
      <c r="M40" s="8"/>
      <c r="N40" s="8"/>
      <c r="O40" s="8"/>
      <c r="P40" s="8"/>
      <c r="Q40" s="34"/>
      <c r="R40" s="34"/>
      <c r="S40" s="34"/>
      <c r="T40" s="34"/>
      <c r="U40" s="34"/>
      <c r="V40" s="34"/>
      <c r="W40" s="34"/>
      <c r="Y40" s="34"/>
      <c r="AA40" s="42" t="s">
        <v>75</v>
      </c>
    </row>
    <row r="41" spans="1:27" x14ac:dyDescent="0.25">
      <c r="A41" s="13"/>
      <c r="B41" s="15"/>
      <c r="C41" s="15"/>
      <c r="D41" s="15"/>
      <c r="E41" s="15"/>
      <c r="F41" s="15"/>
      <c r="G41" s="16"/>
      <c r="H41" s="13"/>
      <c r="I41" s="19"/>
      <c r="J41" s="19"/>
      <c r="K41" s="15"/>
      <c r="L41" s="8"/>
      <c r="M41" s="8"/>
      <c r="N41" s="8"/>
      <c r="O41" s="8"/>
      <c r="P41" s="8"/>
      <c r="Q41" s="34"/>
      <c r="R41" s="34"/>
      <c r="S41" s="34"/>
      <c r="T41" s="34"/>
      <c r="U41" s="34"/>
      <c r="V41" s="34"/>
      <c r="W41" s="34"/>
      <c r="Y41" s="34"/>
      <c r="AA41" s="42" t="s">
        <v>76</v>
      </c>
    </row>
    <row r="42" spans="1:27" x14ac:dyDescent="0.25">
      <c r="A42" s="13"/>
      <c r="B42" s="15"/>
      <c r="C42" s="15"/>
      <c r="D42" s="15"/>
      <c r="E42" s="15"/>
      <c r="F42" s="15"/>
      <c r="G42" s="16"/>
      <c r="H42" s="13"/>
      <c r="I42" s="19"/>
      <c r="J42" s="19"/>
      <c r="K42" s="15"/>
      <c r="L42" s="8"/>
      <c r="M42" s="8"/>
      <c r="N42" s="8"/>
      <c r="O42" s="8"/>
      <c r="P42" s="8"/>
      <c r="Q42" s="34"/>
      <c r="R42" s="34"/>
      <c r="S42" s="34"/>
      <c r="T42" s="34"/>
      <c r="U42" s="34"/>
      <c r="V42" s="34"/>
      <c r="W42" s="34"/>
      <c r="Y42" s="34"/>
      <c r="AA42" s="42" t="s">
        <v>77</v>
      </c>
    </row>
    <row r="43" spans="1:27" x14ac:dyDescent="0.25">
      <c r="A43" s="13"/>
      <c r="B43" s="15"/>
      <c r="C43" s="15"/>
      <c r="D43" s="15"/>
      <c r="E43" s="15"/>
      <c r="F43" s="15"/>
      <c r="G43" s="16"/>
      <c r="H43" s="13"/>
      <c r="I43" s="19"/>
      <c r="J43" s="19"/>
      <c r="K43" s="15"/>
      <c r="L43" s="8"/>
      <c r="M43" s="8"/>
      <c r="N43" s="8"/>
      <c r="O43" s="8"/>
      <c r="P43" s="8"/>
      <c r="Q43" s="34"/>
      <c r="R43" s="34"/>
      <c r="S43" s="34"/>
      <c r="T43" s="34"/>
      <c r="U43" s="34"/>
      <c r="V43" s="34"/>
      <c r="W43" s="34"/>
      <c r="Y43" s="34"/>
      <c r="AA43" s="42" t="s">
        <v>78</v>
      </c>
    </row>
    <row r="44" spans="1:27" x14ac:dyDescent="0.25">
      <c r="A44" s="13"/>
      <c r="B44" s="15"/>
      <c r="C44" s="15"/>
      <c r="D44" s="15"/>
      <c r="E44" s="15"/>
      <c r="F44" s="15"/>
      <c r="G44" s="16"/>
      <c r="H44" s="13"/>
      <c r="I44" s="19"/>
      <c r="J44" s="19"/>
      <c r="K44" s="15"/>
      <c r="L44" s="8"/>
      <c r="M44" s="8"/>
      <c r="N44" s="8"/>
      <c r="O44" s="8"/>
      <c r="P44" s="8"/>
      <c r="Q44" s="34"/>
      <c r="R44" s="34"/>
      <c r="S44" s="34"/>
      <c r="T44" s="34"/>
      <c r="U44" s="34"/>
      <c r="V44" s="34"/>
      <c r="W44" s="34"/>
      <c r="Y44" s="34"/>
      <c r="AA44" s="42" t="s">
        <v>79</v>
      </c>
    </row>
    <row r="45" spans="1:27" x14ac:dyDescent="0.25">
      <c r="A45" s="13"/>
      <c r="B45" s="15"/>
      <c r="C45" s="15"/>
      <c r="D45" s="15"/>
      <c r="E45" s="15"/>
      <c r="F45" s="15"/>
      <c r="G45" s="16"/>
      <c r="H45" s="13"/>
      <c r="I45" s="19"/>
      <c r="J45" s="19"/>
      <c r="K45" s="15"/>
      <c r="L45" s="8"/>
      <c r="M45" s="8"/>
      <c r="N45" s="8"/>
      <c r="O45" s="8"/>
      <c r="P45" s="8"/>
      <c r="Q45" s="34"/>
      <c r="R45" s="34"/>
      <c r="S45" s="34"/>
      <c r="T45" s="34"/>
      <c r="U45" s="34"/>
      <c r="V45" s="34"/>
      <c r="W45" s="34"/>
      <c r="Y45" s="34"/>
      <c r="AA45" s="42" t="s">
        <v>80</v>
      </c>
    </row>
    <row r="46" spans="1:27" x14ac:dyDescent="0.25">
      <c r="A46" s="13"/>
      <c r="B46" s="15"/>
      <c r="C46" s="15"/>
      <c r="D46" s="15"/>
      <c r="E46" s="15"/>
      <c r="F46" s="15"/>
      <c r="G46" s="16"/>
      <c r="H46" s="13"/>
      <c r="I46" s="19"/>
      <c r="J46" s="19"/>
      <c r="K46" s="15"/>
      <c r="L46" s="8"/>
      <c r="M46" s="8"/>
      <c r="N46" s="8"/>
      <c r="O46" s="8"/>
      <c r="P46" s="8"/>
      <c r="Q46" s="34"/>
      <c r="R46" s="34"/>
      <c r="S46" s="34"/>
      <c r="T46" s="34"/>
      <c r="U46" s="34"/>
      <c r="V46" s="34"/>
      <c r="W46" s="34"/>
      <c r="Y46" s="34"/>
      <c r="AA46" s="42" t="s">
        <v>81</v>
      </c>
    </row>
    <row r="47" spans="1:27" x14ac:dyDescent="0.25">
      <c r="A47" s="13"/>
      <c r="B47" s="15"/>
      <c r="C47" s="15"/>
      <c r="D47" s="15"/>
      <c r="E47" s="15"/>
      <c r="F47" s="15"/>
      <c r="G47" s="16"/>
      <c r="H47" s="13"/>
      <c r="I47" s="19"/>
      <c r="J47" s="19"/>
      <c r="K47" s="15"/>
      <c r="L47" s="8"/>
      <c r="M47" s="8"/>
      <c r="N47" s="8"/>
      <c r="O47" s="8"/>
      <c r="P47" s="8"/>
      <c r="Q47" s="34"/>
      <c r="R47" s="34"/>
      <c r="S47" s="34"/>
      <c r="T47" s="34"/>
      <c r="U47" s="34"/>
      <c r="V47" s="34"/>
      <c r="W47" s="34"/>
      <c r="Y47" s="34"/>
      <c r="AA47" s="42" t="s">
        <v>82</v>
      </c>
    </row>
    <row r="48" spans="1:27" x14ac:dyDescent="0.25">
      <c r="A48" s="13"/>
      <c r="B48" s="15"/>
      <c r="C48" s="15"/>
      <c r="D48" s="15"/>
      <c r="E48" s="15"/>
      <c r="F48" s="15"/>
      <c r="G48" s="16"/>
      <c r="H48" s="13"/>
      <c r="I48" s="19"/>
      <c r="J48" s="19"/>
      <c r="K48" s="15"/>
      <c r="L48" s="8"/>
      <c r="M48" s="8"/>
      <c r="N48" s="8"/>
      <c r="O48" s="8"/>
      <c r="P48" s="8"/>
      <c r="Q48" s="34"/>
      <c r="R48" s="34"/>
      <c r="S48" s="34"/>
      <c r="T48" s="34"/>
      <c r="U48" s="34"/>
      <c r="V48" s="34"/>
      <c r="W48" s="34"/>
      <c r="Y48" s="34"/>
      <c r="AA48" s="42" t="s">
        <v>83</v>
      </c>
    </row>
    <row r="49" spans="1:27" x14ac:dyDescent="0.25">
      <c r="A49" s="13"/>
      <c r="B49" s="15"/>
      <c r="C49" s="15"/>
      <c r="D49" s="15"/>
      <c r="E49" s="15"/>
      <c r="F49" s="15"/>
      <c r="G49" s="16"/>
      <c r="H49" s="13"/>
      <c r="I49" s="19"/>
      <c r="J49" s="19"/>
      <c r="K49" s="15"/>
      <c r="L49" s="8"/>
      <c r="M49" s="8"/>
      <c r="N49" s="8"/>
      <c r="O49" s="8"/>
      <c r="P49" s="8"/>
      <c r="Q49" s="34"/>
      <c r="R49" s="34"/>
      <c r="S49" s="34"/>
      <c r="T49" s="34"/>
      <c r="U49" s="34"/>
      <c r="V49" s="34"/>
      <c r="W49" s="34"/>
      <c r="Y49" s="34"/>
      <c r="AA49" s="42" t="s">
        <v>84</v>
      </c>
    </row>
    <row r="50" spans="1:27" x14ac:dyDescent="0.25">
      <c r="A50" s="13"/>
      <c r="B50" s="15"/>
      <c r="C50" s="15"/>
      <c r="D50" s="15"/>
      <c r="E50" s="15"/>
      <c r="F50" s="15"/>
      <c r="G50" s="16"/>
      <c r="H50" s="13"/>
      <c r="I50" s="19"/>
      <c r="J50" s="19"/>
      <c r="K50" s="15"/>
      <c r="L50" s="8"/>
      <c r="M50" s="8"/>
      <c r="N50" s="8"/>
      <c r="O50" s="8"/>
      <c r="P50" s="8"/>
      <c r="Q50" s="34"/>
      <c r="R50" s="34"/>
      <c r="S50" s="34"/>
      <c r="T50" s="34"/>
      <c r="U50" s="34"/>
      <c r="V50" s="34"/>
      <c r="W50" s="34"/>
      <c r="Y50" s="34"/>
      <c r="AA50" s="42" t="s">
        <v>85</v>
      </c>
    </row>
    <row r="51" spans="1:27" x14ac:dyDescent="0.25">
      <c r="A51" s="13"/>
      <c r="B51" s="15"/>
      <c r="C51" s="15"/>
      <c r="D51" s="15"/>
      <c r="E51" s="15"/>
      <c r="F51" s="15"/>
      <c r="G51" s="16"/>
      <c r="H51" s="13"/>
      <c r="I51" s="19"/>
      <c r="J51" s="19"/>
      <c r="K51" s="15"/>
      <c r="L51" s="8"/>
      <c r="M51" s="8"/>
      <c r="N51" s="8"/>
      <c r="O51" s="8"/>
      <c r="P51" s="8"/>
      <c r="Q51" s="34"/>
      <c r="R51" s="34"/>
      <c r="S51" s="34"/>
      <c r="T51" s="34"/>
      <c r="U51" s="34"/>
      <c r="V51" s="34"/>
      <c r="W51" s="34"/>
      <c r="Y51" s="34"/>
      <c r="AA51" s="42" t="s">
        <v>86</v>
      </c>
    </row>
    <row r="52" spans="1:27" x14ac:dyDescent="0.25">
      <c r="A52" s="13"/>
      <c r="B52" s="15"/>
      <c r="C52" s="15"/>
      <c r="D52" s="15"/>
      <c r="E52" s="15"/>
      <c r="F52" s="15"/>
      <c r="G52" s="16"/>
      <c r="H52" s="13"/>
      <c r="I52" s="19"/>
      <c r="J52" s="19"/>
      <c r="K52" s="15"/>
      <c r="L52" s="8"/>
      <c r="M52" s="8"/>
      <c r="N52" s="8"/>
      <c r="O52" s="8"/>
      <c r="P52" s="8"/>
      <c r="Q52" s="34"/>
      <c r="R52" s="34"/>
      <c r="S52" s="34"/>
      <c r="T52" s="34"/>
      <c r="U52" s="34"/>
      <c r="V52" s="34"/>
      <c r="W52" s="34"/>
      <c r="Y52" s="34"/>
      <c r="AA52" s="42" t="s">
        <v>87</v>
      </c>
    </row>
    <row r="53" spans="1:27" x14ac:dyDescent="0.25">
      <c r="A53" s="13"/>
      <c r="B53" s="15"/>
      <c r="C53" s="15"/>
      <c r="D53" s="15"/>
      <c r="E53" s="15"/>
      <c r="F53" s="15"/>
      <c r="G53" s="16"/>
      <c r="H53" s="13"/>
      <c r="I53" s="19"/>
      <c r="J53" s="19"/>
      <c r="K53" s="15"/>
      <c r="L53" s="8"/>
      <c r="M53" s="8"/>
      <c r="N53" s="8"/>
      <c r="O53" s="8"/>
      <c r="P53" s="8"/>
      <c r="Q53" s="34"/>
      <c r="R53" s="34"/>
      <c r="S53" s="34"/>
      <c r="T53" s="34"/>
      <c r="U53" s="34"/>
      <c r="V53" s="34"/>
      <c r="W53" s="34"/>
      <c r="Y53" s="34"/>
      <c r="AA53" s="42" t="s">
        <v>88</v>
      </c>
    </row>
    <row r="54" spans="1:27" x14ac:dyDescent="0.25">
      <c r="A54" s="13"/>
      <c r="B54" s="15"/>
      <c r="C54" s="15"/>
      <c r="D54" s="15"/>
      <c r="E54" s="15"/>
      <c r="F54" s="15"/>
      <c r="G54" s="16"/>
      <c r="H54" s="13"/>
      <c r="I54" s="19"/>
      <c r="J54" s="19"/>
      <c r="K54" s="15"/>
      <c r="L54" s="8"/>
      <c r="M54" s="8"/>
      <c r="N54" s="8"/>
      <c r="O54" s="8"/>
      <c r="P54" s="8"/>
      <c r="Q54" s="34"/>
      <c r="R54" s="34"/>
      <c r="S54" s="34"/>
      <c r="T54" s="34"/>
      <c r="U54" s="34"/>
      <c r="V54" s="34"/>
      <c r="W54" s="34"/>
      <c r="Y54" s="34"/>
      <c r="AA54" s="42" t="s">
        <v>89</v>
      </c>
    </row>
    <row r="55" spans="1:27" x14ac:dyDescent="0.25">
      <c r="A55" s="13"/>
      <c r="B55" s="15"/>
      <c r="C55" s="15"/>
      <c r="D55" s="15"/>
      <c r="E55" s="15"/>
      <c r="F55" s="15"/>
      <c r="G55" s="16"/>
      <c r="H55" s="13"/>
      <c r="I55" s="19"/>
      <c r="J55" s="19"/>
      <c r="K55" s="15"/>
      <c r="L55" s="8"/>
      <c r="M55" s="8"/>
      <c r="N55" s="8"/>
      <c r="O55" s="8"/>
      <c r="P55" s="8"/>
      <c r="Q55" s="34"/>
      <c r="R55" s="34"/>
      <c r="S55" s="34"/>
      <c r="T55" s="34"/>
      <c r="U55" s="34"/>
      <c r="V55" s="34"/>
      <c r="W55" s="34"/>
      <c r="Y55" s="34"/>
      <c r="AA55" s="42" t="s">
        <v>90</v>
      </c>
    </row>
    <row r="56" spans="1:27" x14ac:dyDescent="0.25">
      <c r="A56" s="13"/>
      <c r="B56" s="15"/>
      <c r="C56" s="15"/>
      <c r="D56" s="15"/>
      <c r="E56" s="15"/>
      <c r="F56" s="15"/>
      <c r="G56" s="16"/>
      <c r="H56" s="13"/>
      <c r="I56" s="19"/>
      <c r="J56" s="19"/>
      <c r="K56" s="15"/>
      <c r="L56" s="8"/>
      <c r="M56" s="8"/>
      <c r="N56" s="8"/>
      <c r="O56" s="8"/>
      <c r="P56" s="8"/>
      <c r="Q56" s="34"/>
      <c r="R56" s="34"/>
      <c r="S56" s="34"/>
      <c r="T56" s="34"/>
      <c r="U56" s="34"/>
      <c r="V56" s="34"/>
      <c r="W56" s="34"/>
      <c r="Y56" s="34"/>
      <c r="AA56" s="42" t="s">
        <v>91</v>
      </c>
    </row>
    <row r="57" spans="1:27" x14ac:dyDescent="0.25">
      <c r="A57" s="13"/>
      <c r="B57" s="15"/>
      <c r="C57" s="15"/>
      <c r="D57" s="15"/>
      <c r="E57" s="15"/>
      <c r="F57" s="15"/>
      <c r="G57" s="16"/>
      <c r="H57" s="13"/>
      <c r="I57" s="19"/>
      <c r="J57" s="19"/>
      <c r="K57" s="15"/>
      <c r="L57" s="8"/>
      <c r="M57" s="8"/>
      <c r="N57" s="8"/>
      <c r="O57" s="8"/>
      <c r="P57" s="8"/>
      <c r="Q57" s="34"/>
      <c r="R57" s="34"/>
      <c r="S57" s="34"/>
      <c r="T57" s="34"/>
      <c r="U57" s="34"/>
      <c r="V57" s="34"/>
      <c r="W57" s="34"/>
      <c r="Y57" s="34"/>
      <c r="AA57" s="42" t="s">
        <v>92</v>
      </c>
    </row>
    <row r="58" spans="1:27" x14ac:dyDescent="0.25">
      <c r="A58" s="13"/>
      <c r="B58" s="15"/>
      <c r="C58" s="15"/>
      <c r="D58" s="15"/>
      <c r="E58" s="15"/>
      <c r="F58" s="15"/>
      <c r="G58" s="16"/>
      <c r="H58" s="13"/>
      <c r="I58" s="19"/>
      <c r="J58" s="19"/>
      <c r="K58" s="15"/>
      <c r="L58" s="8"/>
      <c r="M58" s="8"/>
      <c r="N58" s="8"/>
      <c r="O58" s="8"/>
      <c r="P58" s="8"/>
      <c r="Q58" s="34"/>
      <c r="R58" s="34"/>
      <c r="S58" s="34"/>
      <c r="T58" s="34"/>
      <c r="U58" s="34"/>
      <c r="V58" s="34"/>
      <c r="W58" s="34"/>
      <c r="Y58" s="34"/>
      <c r="AA58" s="42" t="s">
        <v>93</v>
      </c>
    </row>
    <row r="59" spans="1:27" x14ac:dyDescent="0.25">
      <c r="A59" s="13"/>
      <c r="B59" s="15"/>
      <c r="C59" s="15"/>
      <c r="D59" s="15"/>
      <c r="E59" s="15"/>
      <c r="F59" s="15"/>
      <c r="G59" s="16"/>
      <c r="H59" s="13"/>
      <c r="I59" s="19"/>
      <c r="J59" s="19"/>
      <c r="K59" s="15"/>
      <c r="L59" s="8"/>
      <c r="M59" s="8"/>
      <c r="N59" s="8"/>
      <c r="O59" s="8"/>
      <c r="P59" s="8"/>
      <c r="Q59" s="34"/>
      <c r="R59" s="34"/>
      <c r="S59" s="34"/>
      <c r="T59" s="34"/>
      <c r="U59" s="34"/>
      <c r="V59" s="34"/>
      <c r="W59" s="34"/>
      <c r="Y59" s="34"/>
      <c r="AA59" s="42" t="s">
        <v>94</v>
      </c>
    </row>
    <row r="60" spans="1:27" x14ac:dyDescent="0.25">
      <c r="A60" s="13"/>
      <c r="B60" s="15"/>
      <c r="C60" s="15"/>
      <c r="D60" s="15"/>
      <c r="E60" s="15"/>
      <c r="F60" s="15"/>
      <c r="G60" s="16"/>
      <c r="H60" s="13"/>
      <c r="I60" s="19"/>
      <c r="J60" s="19"/>
      <c r="K60" s="15"/>
      <c r="L60" s="8"/>
      <c r="M60" s="8"/>
      <c r="N60" s="8"/>
      <c r="O60" s="8"/>
      <c r="P60" s="8"/>
      <c r="Q60" s="34"/>
      <c r="R60" s="34"/>
      <c r="S60" s="34"/>
      <c r="T60" s="34"/>
      <c r="U60" s="34"/>
      <c r="V60" s="34"/>
      <c r="W60" s="34"/>
      <c r="Y60" s="34"/>
      <c r="AA60" s="42" t="s">
        <v>95</v>
      </c>
    </row>
    <row r="61" spans="1:27" x14ac:dyDescent="0.25">
      <c r="A61" s="13"/>
      <c r="B61" s="15"/>
      <c r="C61" s="15"/>
      <c r="D61" s="15"/>
      <c r="E61" s="15"/>
      <c r="F61" s="15"/>
      <c r="G61" s="16"/>
      <c r="H61" s="13"/>
      <c r="I61" s="19"/>
      <c r="J61" s="19"/>
      <c r="K61" s="15"/>
      <c r="L61" s="8"/>
      <c r="M61" s="8"/>
      <c r="N61" s="8"/>
      <c r="O61" s="8"/>
      <c r="P61" s="8"/>
      <c r="Q61" s="34"/>
      <c r="R61" s="34"/>
      <c r="S61" s="34"/>
      <c r="T61" s="34"/>
      <c r="U61" s="34"/>
      <c r="V61" s="34"/>
      <c r="W61" s="34"/>
      <c r="Y61" s="34"/>
      <c r="AA61" s="42" t="s">
        <v>96</v>
      </c>
    </row>
    <row r="62" spans="1:27" x14ac:dyDescent="0.25">
      <c r="A62" s="13"/>
      <c r="B62" s="15"/>
      <c r="C62" s="15"/>
      <c r="D62" s="15"/>
      <c r="E62" s="15"/>
      <c r="F62" s="15"/>
      <c r="G62" s="16"/>
      <c r="H62" s="13"/>
      <c r="I62" s="19"/>
      <c r="J62" s="19"/>
      <c r="K62" s="15"/>
      <c r="L62" s="8"/>
      <c r="M62" s="8"/>
      <c r="N62" s="8"/>
      <c r="O62" s="8"/>
      <c r="P62" s="8"/>
      <c r="Q62" s="34"/>
      <c r="R62" s="34"/>
      <c r="S62" s="34"/>
      <c r="T62" s="34"/>
      <c r="U62" s="34"/>
      <c r="V62" s="34"/>
      <c r="W62" s="34"/>
      <c r="Y62" s="34"/>
      <c r="AA62" s="42" t="s">
        <v>97</v>
      </c>
    </row>
    <row r="63" spans="1:27" x14ac:dyDescent="0.25">
      <c r="A63" s="13"/>
      <c r="B63" s="15"/>
      <c r="C63" s="15"/>
      <c r="D63" s="15"/>
      <c r="E63" s="15"/>
      <c r="F63" s="15"/>
      <c r="G63" s="16"/>
      <c r="H63" s="13"/>
      <c r="I63" s="19"/>
      <c r="J63" s="19"/>
      <c r="K63" s="15"/>
      <c r="L63" s="8"/>
      <c r="M63" s="8"/>
      <c r="N63" s="8"/>
      <c r="O63" s="8"/>
      <c r="P63" s="8"/>
      <c r="Q63" s="34"/>
      <c r="R63" s="34"/>
      <c r="S63" s="34"/>
      <c r="T63" s="34"/>
      <c r="U63" s="34"/>
      <c r="V63" s="34"/>
      <c r="W63" s="34"/>
      <c r="Y63" s="34"/>
      <c r="AA63" s="42" t="s">
        <v>236</v>
      </c>
    </row>
    <row r="64" spans="1:27" x14ac:dyDescent="0.25">
      <c r="A64" s="13"/>
      <c r="B64" s="15"/>
      <c r="C64" s="15"/>
      <c r="D64" s="15"/>
      <c r="E64" s="15"/>
      <c r="F64" s="15"/>
      <c r="G64" s="16"/>
      <c r="H64" s="13"/>
      <c r="I64" s="19"/>
      <c r="J64" s="19"/>
      <c r="K64" s="15"/>
      <c r="L64" s="8"/>
      <c r="M64" s="8"/>
      <c r="N64" s="8"/>
      <c r="O64" s="8"/>
      <c r="P64" s="8"/>
      <c r="Q64" s="34"/>
      <c r="R64" s="34"/>
      <c r="S64" s="34"/>
      <c r="T64" s="34"/>
      <c r="U64" s="34"/>
      <c r="V64" s="34"/>
      <c r="W64" s="34"/>
      <c r="Y64" s="34"/>
      <c r="AA64" s="42" t="s">
        <v>98</v>
      </c>
    </row>
    <row r="65" spans="1:27" x14ac:dyDescent="0.25">
      <c r="A65" s="13"/>
      <c r="B65" s="15"/>
      <c r="C65" s="15"/>
      <c r="D65" s="15"/>
      <c r="E65" s="15"/>
      <c r="F65" s="15"/>
      <c r="G65" s="16"/>
      <c r="H65" s="13"/>
      <c r="I65" s="19"/>
      <c r="J65" s="19"/>
      <c r="K65" s="15"/>
      <c r="L65" s="8"/>
      <c r="M65" s="8"/>
      <c r="N65" s="8"/>
      <c r="O65" s="8"/>
      <c r="P65" s="8"/>
      <c r="Q65" s="34"/>
      <c r="R65" s="34"/>
      <c r="S65" s="34"/>
      <c r="T65" s="34"/>
      <c r="U65" s="34"/>
      <c r="V65" s="34"/>
      <c r="W65" s="34"/>
      <c r="Y65" s="34"/>
      <c r="AA65" s="42" t="s">
        <v>99</v>
      </c>
    </row>
    <row r="66" spans="1:27" x14ac:dyDescent="0.25">
      <c r="A66" s="13"/>
      <c r="B66" s="15"/>
      <c r="C66" s="15"/>
      <c r="D66" s="15"/>
      <c r="E66" s="15"/>
      <c r="F66" s="15"/>
      <c r="G66" s="16"/>
      <c r="H66" s="13"/>
      <c r="I66" s="19"/>
      <c r="J66" s="19"/>
      <c r="K66" s="15"/>
      <c r="L66" s="8"/>
      <c r="M66" s="8"/>
      <c r="N66" s="8"/>
      <c r="O66" s="8"/>
      <c r="P66" s="8"/>
      <c r="Q66" s="34"/>
      <c r="R66" s="34"/>
      <c r="S66" s="34"/>
      <c r="T66" s="34"/>
      <c r="U66" s="34"/>
      <c r="V66" s="34"/>
      <c r="W66" s="34"/>
      <c r="Y66" s="34"/>
      <c r="AA66" s="42" t="s">
        <v>100</v>
      </c>
    </row>
    <row r="67" spans="1:27" x14ac:dyDescent="0.25">
      <c r="A67" s="13"/>
      <c r="B67" s="15"/>
      <c r="C67" s="15"/>
      <c r="D67" s="15"/>
      <c r="E67" s="15"/>
      <c r="F67" s="15"/>
      <c r="G67" s="16"/>
      <c r="H67" s="13"/>
      <c r="I67" s="19"/>
      <c r="J67" s="19"/>
      <c r="K67" s="15"/>
      <c r="L67" s="8"/>
      <c r="M67" s="8"/>
      <c r="N67" s="8"/>
      <c r="O67" s="8"/>
      <c r="P67" s="8"/>
      <c r="Q67" s="34"/>
      <c r="R67" s="34"/>
      <c r="S67" s="34"/>
      <c r="T67" s="34"/>
      <c r="U67" s="34"/>
      <c r="V67" s="34"/>
      <c r="W67" s="34"/>
      <c r="Y67" s="34"/>
      <c r="AA67" s="42" t="s">
        <v>101</v>
      </c>
    </row>
    <row r="68" spans="1:27" x14ac:dyDescent="0.25">
      <c r="A68" s="13"/>
      <c r="B68" s="15"/>
      <c r="C68" s="15"/>
      <c r="D68" s="15"/>
      <c r="E68" s="15"/>
      <c r="F68" s="15"/>
      <c r="G68" s="16"/>
      <c r="H68" s="13"/>
      <c r="I68" s="19"/>
      <c r="J68" s="19"/>
      <c r="K68" s="15"/>
      <c r="L68" s="8"/>
      <c r="M68" s="8"/>
      <c r="N68" s="8"/>
      <c r="O68" s="8"/>
      <c r="P68" s="8"/>
      <c r="Q68" s="34"/>
      <c r="R68" s="34"/>
      <c r="S68" s="34"/>
      <c r="T68" s="34"/>
      <c r="U68" s="34"/>
      <c r="V68" s="34"/>
      <c r="W68" s="34"/>
      <c r="Y68" s="34"/>
      <c r="AA68" s="42" t="s">
        <v>102</v>
      </c>
    </row>
    <row r="69" spans="1:27" x14ac:dyDescent="0.25">
      <c r="A69" s="13"/>
      <c r="B69" s="15"/>
      <c r="C69" s="15"/>
      <c r="D69" s="15"/>
      <c r="E69" s="15"/>
      <c r="F69" s="15"/>
      <c r="G69" s="16"/>
      <c r="H69" s="13"/>
      <c r="I69" s="19"/>
      <c r="J69" s="19"/>
      <c r="K69" s="15"/>
      <c r="L69" s="8"/>
      <c r="M69" s="8"/>
      <c r="N69" s="8"/>
      <c r="O69" s="8"/>
      <c r="P69" s="8"/>
      <c r="Q69" s="34"/>
      <c r="R69" s="34"/>
      <c r="S69" s="34"/>
      <c r="T69" s="34"/>
      <c r="U69" s="34"/>
      <c r="V69" s="34"/>
      <c r="W69" s="34"/>
      <c r="Y69" s="34"/>
      <c r="AA69" s="42" t="s">
        <v>103</v>
      </c>
    </row>
    <row r="70" spans="1:27" x14ac:dyDescent="0.25">
      <c r="A70" s="13"/>
      <c r="B70" s="15"/>
      <c r="C70" s="15"/>
      <c r="D70" s="15"/>
      <c r="E70" s="15"/>
      <c r="F70" s="15"/>
      <c r="G70" s="16"/>
      <c r="H70" s="13"/>
      <c r="I70" s="19"/>
      <c r="J70" s="19"/>
      <c r="K70" s="15"/>
      <c r="L70" s="8"/>
      <c r="M70" s="8"/>
      <c r="N70" s="8"/>
      <c r="O70" s="8"/>
      <c r="P70" s="8"/>
      <c r="Q70" s="34"/>
      <c r="R70" s="34"/>
      <c r="S70" s="34"/>
      <c r="T70" s="34"/>
      <c r="U70" s="34"/>
      <c r="V70" s="34"/>
      <c r="W70" s="34"/>
      <c r="Y70" s="34"/>
      <c r="AA70" s="42" t="s">
        <v>104</v>
      </c>
    </row>
    <row r="71" spans="1:27" x14ac:dyDescent="0.25">
      <c r="A71" s="13"/>
      <c r="B71" s="15"/>
      <c r="C71" s="15"/>
      <c r="D71" s="15"/>
      <c r="E71" s="15"/>
      <c r="F71" s="15"/>
      <c r="G71" s="16"/>
      <c r="H71" s="13"/>
      <c r="I71" s="19"/>
      <c r="J71" s="19"/>
      <c r="K71" s="15"/>
      <c r="L71" s="8"/>
      <c r="M71" s="8"/>
      <c r="N71" s="8"/>
      <c r="O71" s="8"/>
      <c r="P71" s="8"/>
      <c r="Q71" s="34"/>
      <c r="R71" s="34"/>
      <c r="S71" s="34"/>
      <c r="T71" s="34"/>
      <c r="U71" s="34"/>
      <c r="V71" s="34"/>
      <c r="W71" s="34"/>
      <c r="Y71" s="34"/>
      <c r="AA71" s="42" t="s">
        <v>105</v>
      </c>
    </row>
    <row r="72" spans="1:27" x14ac:dyDescent="0.25">
      <c r="A72" s="13"/>
      <c r="B72" s="15"/>
      <c r="C72" s="15"/>
      <c r="D72" s="15"/>
      <c r="E72" s="15"/>
      <c r="F72" s="15"/>
      <c r="G72" s="16"/>
      <c r="H72" s="13"/>
      <c r="I72" s="19"/>
      <c r="J72" s="19"/>
      <c r="K72" s="15"/>
      <c r="L72" s="8"/>
      <c r="M72" s="8"/>
      <c r="N72" s="8"/>
      <c r="O72" s="8"/>
      <c r="P72" s="8"/>
      <c r="Q72" s="34"/>
      <c r="R72" s="34"/>
      <c r="S72" s="34"/>
      <c r="T72" s="34"/>
      <c r="U72" s="34"/>
      <c r="V72" s="34"/>
      <c r="W72" s="34"/>
      <c r="Y72" s="34"/>
      <c r="AA72" s="42" t="s">
        <v>106</v>
      </c>
    </row>
    <row r="73" spans="1:27" x14ac:dyDescent="0.25">
      <c r="A73" s="13"/>
      <c r="B73" s="15"/>
      <c r="C73" s="15"/>
      <c r="D73" s="15"/>
      <c r="E73" s="15"/>
      <c r="F73" s="15"/>
      <c r="G73" s="16"/>
      <c r="H73" s="13"/>
      <c r="I73" s="19"/>
      <c r="J73" s="19"/>
      <c r="K73" s="15"/>
      <c r="L73" s="8"/>
      <c r="M73" s="8"/>
      <c r="N73" s="8"/>
      <c r="O73" s="8"/>
      <c r="P73" s="8"/>
      <c r="Q73" s="34"/>
      <c r="R73" s="34"/>
      <c r="S73" s="34"/>
      <c r="T73" s="34"/>
      <c r="U73" s="34"/>
      <c r="V73" s="34"/>
      <c r="W73" s="34"/>
      <c r="Y73" s="34"/>
      <c r="AA73" s="42" t="s">
        <v>107</v>
      </c>
    </row>
    <row r="74" spans="1:27" x14ac:dyDescent="0.25">
      <c r="A74" s="13"/>
      <c r="B74" s="15"/>
      <c r="C74" s="15"/>
      <c r="D74" s="15"/>
      <c r="E74" s="15"/>
      <c r="F74" s="15"/>
      <c r="G74" s="16"/>
      <c r="H74" s="13"/>
      <c r="I74" s="19"/>
      <c r="J74" s="19"/>
      <c r="K74" s="15"/>
      <c r="L74" s="8"/>
      <c r="M74" s="8"/>
      <c r="N74" s="8"/>
      <c r="O74" s="8"/>
      <c r="P74" s="8"/>
      <c r="Q74" s="34"/>
      <c r="R74" s="34"/>
      <c r="S74" s="34"/>
      <c r="T74" s="34"/>
      <c r="U74" s="34"/>
      <c r="V74" s="34"/>
      <c r="W74" s="34"/>
      <c r="Y74" s="34"/>
      <c r="AA74" s="42" t="s">
        <v>108</v>
      </c>
    </row>
    <row r="75" spans="1:27" x14ac:dyDescent="0.25">
      <c r="A75" s="13"/>
      <c r="B75" s="15"/>
      <c r="C75" s="15"/>
      <c r="D75" s="15"/>
      <c r="E75" s="15"/>
      <c r="F75" s="15"/>
      <c r="G75" s="16"/>
      <c r="H75" s="13"/>
      <c r="I75" s="19"/>
      <c r="J75" s="19"/>
      <c r="K75" s="15"/>
      <c r="L75" s="8"/>
      <c r="M75" s="8"/>
      <c r="N75" s="8"/>
      <c r="O75" s="8"/>
      <c r="P75" s="8"/>
      <c r="Q75" s="34"/>
      <c r="R75" s="34"/>
      <c r="S75" s="34"/>
      <c r="T75" s="34"/>
      <c r="U75" s="34"/>
      <c r="V75" s="34"/>
      <c r="W75" s="34"/>
      <c r="Y75" s="34"/>
      <c r="AA75" s="42" t="s">
        <v>109</v>
      </c>
    </row>
    <row r="76" spans="1:27" x14ac:dyDescent="0.25">
      <c r="A76" s="13"/>
      <c r="B76" s="15"/>
      <c r="C76" s="15"/>
      <c r="D76" s="15"/>
      <c r="E76" s="15"/>
      <c r="F76" s="15"/>
      <c r="G76" s="16"/>
      <c r="H76" s="13"/>
      <c r="I76" s="19"/>
      <c r="J76" s="19"/>
      <c r="K76" s="15"/>
      <c r="L76" s="8"/>
      <c r="M76" s="8"/>
      <c r="N76" s="8"/>
      <c r="O76" s="8"/>
      <c r="P76" s="8"/>
      <c r="Q76" s="34"/>
      <c r="R76" s="34"/>
      <c r="S76" s="34"/>
      <c r="T76" s="34"/>
      <c r="U76" s="34"/>
      <c r="V76" s="34"/>
      <c r="W76" s="34"/>
      <c r="Y76" s="34"/>
      <c r="AA76" s="42" t="s">
        <v>110</v>
      </c>
    </row>
    <row r="77" spans="1:27" x14ac:dyDescent="0.25">
      <c r="A77" s="13"/>
      <c r="B77" s="15"/>
      <c r="C77" s="15"/>
      <c r="D77" s="15"/>
      <c r="E77" s="15"/>
      <c r="F77" s="15"/>
      <c r="G77" s="16"/>
      <c r="H77" s="13"/>
      <c r="I77" s="19"/>
      <c r="J77" s="19"/>
      <c r="K77" s="15"/>
      <c r="L77" s="8"/>
      <c r="M77" s="8"/>
      <c r="N77" s="8"/>
      <c r="O77" s="8"/>
      <c r="P77" s="8"/>
      <c r="Q77" s="34"/>
      <c r="R77" s="34"/>
      <c r="S77" s="34"/>
      <c r="T77" s="34"/>
      <c r="U77" s="34"/>
      <c r="V77" s="34"/>
      <c r="W77" s="34"/>
      <c r="Y77" s="34"/>
      <c r="AA77" s="42" t="s">
        <v>111</v>
      </c>
    </row>
    <row r="78" spans="1:27" x14ac:dyDescent="0.25">
      <c r="A78" s="13"/>
      <c r="B78" s="15"/>
      <c r="C78" s="15"/>
      <c r="D78" s="15"/>
      <c r="E78" s="15"/>
      <c r="F78" s="15"/>
      <c r="G78" s="16"/>
      <c r="H78" s="13"/>
      <c r="I78" s="19"/>
      <c r="J78" s="19"/>
      <c r="K78" s="15"/>
      <c r="L78" s="8"/>
      <c r="M78" s="8"/>
      <c r="N78" s="8"/>
      <c r="O78" s="8"/>
      <c r="P78" s="8"/>
      <c r="Q78" s="34"/>
      <c r="R78" s="34"/>
      <c r="S78" s="34"/>
      <c r="T78" s="34"/>
      <c r="U78" s="34"/>
      <c r="V78" s="34"/>
      <c r="W78" s="34"/>
      <c r="Y78" s="34"/>
      <c r="AA78" s="42" t="s">
        <v>112</v>
      </c>
    </row>
    <row r="79" spans="1:27" x14ac:dyDescent="0.25">
      <c r="A79" s="13"/>
      <c r="B79" s="15"/>
      <c r="C79" s="15"/>
      <c r="D79" s="15"/>
      <c r="E79" s="15"/>
      <c r="F79" s="15"/>
      <c r="G79" s="16"/>
      <c r="H79" s="13"/>
      <c r="I79" s="19"/>
      <c r="J79" s="19"/>
      <c r="K79" s="15"/>
      <c r="L79" s="8"/>
      <c r="M79" s="8"/>
      <c r="N79" s="8"/>
      <c r="O79" s="8"/>
      <c r="P79" s="8"/>
      <c r="Q79" s="34"/>
      <c r="R79" s="34"/>
      <c r="S79" s="34"/>
      <c r="T79" s="34"/>
      <c r="U79" s="34"/>
      <c r="V79" s="34"/>
      <c r="W79" s="34"/>
      <c r="Y79" s="34"/>
      <c r="AA79" s="42" t="s">
        <v>113</v>
      </c>
    </row>
    <row r="80" spans="1:27" x14ac:dyDescent="0.25">
      <c r="A80" s="13"/>
      <c r="B80" s="15"/>
      <c r="C80" s="15"/>
      <c r="D80" s="15"/>
      <c r="E80" s="15"/>
      <c r="F80" s="15"/>
      <c r="G80" s="16"/>
      <c r="H80" s="13"/>
      <c r="I80" s="19"/>
      <c r="J80" s="19"/>
      <c r="K80" s="15"/>
      <c r="L80" s="8"/>
      <c r="M80" s="8"/>
      <c r="N80" s="8"/>
      <c r="O80" s="8"/>
      <c r="P80" s="8"/>
      <c r="Q80" s="34"/>
      <c r="R80" s="34"/>
      <c r="S80" s="34"/>
      <c r="T80" s="34"/>
      <c r="U80" s="34"/>
      <c r="V80" s="34"/>
      <c r="W80" s="34"/>
      <c r="Y80" s="34"/>
      <c r="AA80" s="42" t="s">
        <v>114</v>
      </c>
    </row>
    <row r="81" spans="1:27" x14ac:dyDescent="0.25">
      <c r="A81" s="13"/>
      <c r="B81" s="15"/>
      <c r="C81" s="15"/>
      <c r="D81" s="15"/>
      <c r="E81" s="15"/>
      <c r="F81" s="15"/>
      <c r="G81" s="16"/>
      <c r="H81" s="13"/>
      <c r="I81" s="19"/>
      <c r="J81" s="19"/>
      <c r="K81" s="15"/>
      <c r="L81" s="8"/>
      <c r="M81" s="8"/>
      <c r="N81" s="8"/>
      <c r="O81" s="8"/>
      <c r="P81" s="8"/>
      <c r="Q81" s="34"/>
      <c r="R81" s="34"/>
      <c r="S81" s="34"/>
      <c r="T81" s="34"/>
      <c r="U81" s="34"/>
      <c r="V81" s="34"/>
      <c r="W81" s="34"/>
      <c r="Y81" s="34"/>
      <c r="AA81" s="42" t="s">
        <v>115</v>
      </c>
    </row>
    <row r="82" spans="1:27" x14ac:dyDescent="0.25">
      <c r="A82" s="13"/>
      <c r="B82" s="15"/>
      <c r="C82" s="15"/>
      <c r="D82" s="15"/>
      <c r="E82" s="15"/>
      <c r="F82" s="15"/>
      <c r="G82" s="16"/>
      <c r="H82" s="13"/>
      <c r="I82" s="19"/>
      <c r="J82" s="19"/>
      <c r="K82" s="15"/>
      <c r="L82" s="8"/>
      <c r="M82" s="8"/>
      <c r="N82" s="8"/>
      <c r="O82" s="8"/>
      <c r="P82" s="8"/>
      <c r="Q82" s="34"/>
      <c r="R82" s="34"/>
      <c r="S82" s="34"/>
      <c r="T82" s="34"/>
      <c r="U82" s="34"/>
      <c r="V82" s="34"/>
      <c r="W82" s="34"/>
      <c r="Y82" s="34"/>
      <c r="AA82" s="42" t="s">
        <v>116</v>
      </c>
    </row>
    <row r="83" spans="1:27" x14ac:dyDescent="0.25">
      <c r="A83" s="13"/>
      <c r="B83" s="15"/>
      <c r="C83" s="15"/>
      <c r="D83" s="15"/>
      <c r="E83" s="15"/>
      <c r="F83" s="15"/>
      <c r="G83" s="16"/>
      <c r="H83" s="13"/>
      <c r="I83" s="19"/>
      <c r="J83" s="19"/>
      <c r="K83" s="15"/>
      <c r="L83" s="8"/>
      <c r="M83" s="8"/>
      <c r="N83" s="8"/>
      <c r="O83" s="8"/>
      <c r="P83" s="8"/>
      <c r="Q83" s="34"/>
      <c r="R83" s="34"/>
      <c r="S83" s="34"/>
      <c r="T83" s="34"/>
      <c r="U83" s="34"/>
      <c r="V83" s="34"/>
      <c r="W83" s="34"/>
      <c r="Y83" s="34"/>
      <c r="AA83" s="42" t="s">
        <v>117</v>
      </c>
    </row>
    <row r="84" spans="1:27" x14ac:dyDescent="0.25">
      <c r="A84" s="13"/>
      <c r="B84" s="15"/>
      <c r="C84" s="15"/>
      <c r="D84" s="15"/>
      <c r="E84" s="15"/>
      <c r="F84" s="15"/>
      <c r="G84" s="16"/>
      <c r="H84" s="13"/>
      <c r="I84" s="19"/>
      <c r="J84" s="19"/>
      <c r="K84" s="15"/>
      <c r="L84" s="8"/>
      <c r="M84" s="8"/>
      <c r="N84" s="8"/>
      <c r="O84" s="8"/>
      <c r="P84" s="8"/>
      <c r="Q84" s="34"/>
      <c r="R84" s="34"/>
      <c r="S84" s="34"/>
      <c r="T84" s="34"/>
      <c r="U84" s="34"/>
      <c r="V84" s="34"/>
      <c r="W84" s="34"/>
      <c r="Y84" s="34"/>
      <c r="AA84" s="42" t="s">
        <v>118</v>
      </c>
    </row>
    <row r="85" spans="1:27" x14ac:dyDescent="0.25">
      <c r="A85" s="13"/>
      <c r="B85" s="15"/>
      <c r="C85" s="15"/>
      <c r="D85" s="15"/>
      <c r="E85" s="15"/>
      <c r="F85" s="15"/>
      <c r="G85" s="16"/>
      <c r="H85" s="13"/>
      <c r="I85" s="19"/>
      <c r="J85" s="19"/>
      <c r="K85" s="15"/>
      <c r="L85" s="8"/>
      <c r="M85" s="8"/>
      <c r="N85" s="8"/>
      <c r="O85" s="8"/>
      <c r="P85" s="8"/>
      <c r="Q85" s="34"/>
      <c r="R85" s="34"/>
      <c r="S85" s="34"/>
      <c r="T85" s="34"/>
      <c r="U85" s="34"/>
      <c r="V85" s="34"/>
      <c r="W85" s="34"/>
      <c r="Y85" s="34"/>
      <c r="AA85" s="42" t="s">
        <v>119</v>
      </c>
    </row>
    <row r="86" spans="1:27" x14ac:dyDescent="0.25">
      <c r="A86" s="13"/>
      <c r="B86" s="15"/>
      <c r="C86" s="15"/>
      <c r="D86" s="15"/>
      <c r="E86" s="15"/>
      <c r="F86" s="15"/>
      <c r="G86" s="16"/>
      <c r="H86" s="13"/>
      <c r="I86" s="19"/>
      <c r="J86" s="19"/>
      <c r="K86" s="15"/>
      <c r="L86" s="8"/>
      <c r="M86" s="8"/>
      <c r="N86" s="8"/>
      <c r="O86" s="8"/>
      <c r="P86" s="8"/>
      <c r="Q86" s="34"/>
      <c r="R86" s="34"/>
      <c r="S86" s="34"/>
      <c r="T86" s="34"/>
      <c r="U86" s="34"/>
      <c r="V86" s="34"/>
      <c r="W86" s="34"/>
      <c r="Y86" s="34"/>
      <c r="AA86" s="42" t="s">
        <v>120</v>
      </c>
    </row>
    <row r="87" spans="1:27" x14ac:dyDescent="0.25">
      <c r="A87" s="13"/>
      <c r="B87" s="15"/>
      <c r="C87" s="15"/>
      <c r="D87" s="15"/>
      <c r="E87" s="15"/>
      <c r="F87" s="15"/>
      <c r="G87" s="16"/>
      <c r="H87" s="13"/>
      <c r="I87" s="19"/>
      <c r="J87" s="19"/>
      <c r="K87" s="15"/>
      <c r="L87" s="8"/>
      <c r="M87" s="8"/>
      <c r="N87" s="8"/>
      <c r="O87" s="8"/>
      <c r="P87" s="8"/>
      <c r="Q87" s="34"/>
      <c r="R87" s="34"/>
      <c r="S87" s="34"/>
      <c r="T87" s="34"/>
      <c r="U87" s="34"/>
      <c r="V87" s="34"/>
      <c r="W87" s="34"/>
      <c r="Y87" s="34"/>
      <c r="AA87" s="42" t="s">
        <v>121</v>
      </c>
    </row>
    <row r="88" spans="1:27" x14ac:dyDescent="0.25">
      <c r="A88" s="13"/>
      <c r="B88" s="15"/>
      <c r="C88" s="15"/>
      <c r="D88" s="15"/>
      <c r="E88" s="15"/>
      <c r="F88" s="15"/>
      <c r="G88" s="16"/>
      <c r="H88" s="13"/>
      <c r="I88" s="19"/>
      <c r="J88" s="19"/>
      <c r="K88" s="15"/>
      <c r="L88" s="8"/>
      <c r="M88" s="8"/>
      <c r="N88" s="8"/>
      <c r="O88" s="8"/>
      <c r="P88" s="8"/>
      <c r="Q88" s="34"/>
      <c r="R88" s="34"/>
      <c r="S88" s="34"/>
      <c r="T88" s="34"/>
      <c r="U88" s="34"/>
      <c r="V88" s="34"/>
      <c r="W88" s="34"/>
      <c r="Y88" s="34"/>
      <c r="AA88" s="42" t="s">
        <v>122</v>
      </c>
    </row>
    <row r="89" spans="1:27" x14ac:dyDescent="0.25">
      <c r="A89" s="13"/>
      <c r="B89" s="15"/>
      <c r="C89" s="15"/>
      <c r="D89" s="15"/>
      <c r="E89" s="15"/>
      <c r="F89" s="15"/>
      <c r="G89" s="16"/>
      <c r="H89" s="13"/>
      <c r="I89" s="19"/>
      <c r="J89" s="19"/>
      <c r="K89" s="15"/>
      <c r="L89" s="8"/>
      <c r="M89" s="8"/>
      <c r="N89" s="8"/>
      <c r="O89" s="8"/>
      <c r="P89" s="8"/>
      <c r="Q89" s="34"/>
      <c r="R89" s="34"/>
      <c r="S89" s="34"/>
      <c r="T89" s="34"/>
      <c r="U89" s="34"/>
      <c r="V89" s="34"/>
      <c r="W89" s="34"/>
      <c r="Y89" s="34"/>
      <c r="AA89" s="42" t="s">
        <v>123</v>
      </c>
    </row>
    <row r="90" spans="1:27" x14ac:dyDescent="0.25">
      <c r="A90" s="13"/>
      <c r="B90" s="15"/>
      <c r="C90" s="15"/>
      <c r="D90" s="15"/>
      <c r="E90" s="15"/>
      <c r="F90" s="15"/>
      <c r="G90" s="16"/>
      <c r="H90" s="13"/>
      <c r="I90" s="19"/>
      <c r="J90" s="19"/>
      <c r="K90" s="15"/>
      <c r="L90" s="8"/>
      <c r="M90" s="8"/>
      <c r="N90" s="8"/>
      <c r="O90" s="8"/>
      <c r="P90" s="8"/>
      <c r="Q90" s="34"/>
      <c r="R90" s="34"/>
      <c r="S90" s="34"/>
      <c r="T90" s="34"/>
      <c r="U90" s="34"/>
      <c r="V90" s="34"/>
      <c r="W90" s="34"/>
      <c r="Y90" s="34"/>
      <c r="AA90" s="42" t="s">
        <v>124</v>
      </c>
    </row>
    <row r="91" spans="1:27" x14ac:dyDescent="0.25">
      <c r="A91" s="13"/>
      <c r="B91" s="15"/>
      <c r="C91" s="15"/>
      <c r="D91" s="15"/>
      <c r="E91" s="15"/>
      <c r="F91" s="15"/>
      <c r="G91" s="16"/>
      <c r="H91" s="13"/>
      <c r="I91" s="19"/>
      <c r="J91" s="19"/>
      <c r="K91" s="15"/>
      <c r="L91" s="8"/>
      <c r="M91" s="8"/>
      <c r="N91" s="8"/>
      <c r="O91" s="8"/>
      <c r="P91" s="8"/>
      <c r="Q91" s="34"/>
      <c r="R91" s="34"/>
      <c r="S91" s="34"/>
      <c r="T91" s="34"/>
      <c r="U91" s="34"/>
      <c r="V91" s="34"/>
      <c r="W91" s="34"/>
      <c r="Y91" s="34"/>
      <c r="AA91" s="42" t="s">
        <v>125</v>
      </c>
    </row>
    <row r="92" spans="1:27" x14ac:dyDescent="0.25">
      <c r="A92" s="13"/>
      <c r="B92" s="15"/>
      <c r="C92" s="15"/>
      <c r="D92" s="15"/>
      <c r="E92" s="15"/>
      <c r="F92" s="15"/>
      <c r="G92" s="16"/>
      <c r="H92" s="13"/>
      <c r="I92" s="19"/>
      <c r="J92" s="19"/>
      <c r="K92" s="15"/>
      <c r="L92" s="8"/>
      <c r="M92" s="8"/>
      <c r="N92" s="8"/>
      <c r="O92" s="8"/>
      <c r="P92" s="8"/>
      <c r="Q92" s="34"/>
      <c r="R92" s="34"/>
      <c r="S92" s="34"/>
      <c r="T92" s="34"/>
      <c r="U92" s="34"/>
      <c r="V92" s="34"/>
      <c r="W92" s="34"/>
      <c r="Y92" s="34"/>
      <c r="AA92" s="42" t="s">
        <v>126</v>
      </c>
    </row>
    <row r="93" spans="1:27" x14ac:dyDescent="0.25">
      <c r="A93" s="13"/>
      <c r="B93" s="15"/>
      <c r="C93" s="15"/>
      <c r="D93" s="15"/>
      <c r="E93" s="15"/>
      <c r="F93" s="15"/>
      <c r="G93" s="16"/>
      <c r="H93" s="13"/>
      <c r="I93" s="19"/>
      <c r="J93" s="19"/>
      <c r="K93" s="15"/>
      <c r="L93" s="8"/>
      <c r="M93" s="8"/>
      <c r="N93" s="8"/>
      <c r="O93" s="8"/>
      <c r="P93" s="8"/>
      <c r="Q93" s="34"/>
      <c r="R93" s="34"/>
      <c r="S93" s="34"/>
      <c r="T93" s="34"/>
      <c r="U93" s="34"/>
      <c r="V93" s="34"/>
      <c r="W93" s="34"/>
      <c r="Y93" s="34"/>
      <c r="AA93" s="42" t="s">
        <v>127</v>
      </c>
    </row>
    <row r="94" spans="1:27" x14ac:dyDescent="0.25">
      <c r="A94" s="13"/>
      <c r="B94" s="15"/>
      <c r="C94" s="15"/>
      <c r="D94" s="15"/>
      <c r="E94" s="15"/>
      <c r="F94" s="15"/>
      <c r="G94" s="16"/>
      <c r="H94" s="13"/>
      <c r="I94" s="19"/>
      <c r="J94" s="19"/>
      <c r="K94" s="15"/>
      <c r="L94" s="8"/>
      <c r="M94" s="8"/>
      <c r="N94" s="8"/>
      <c r="O94" s="8"/>
      <c r="P94" s="8"/>
      <c r="Q94" s="34"/>
      <c r="R94" s="34"/>
      <c r="S94" s="34"/>
      <c r="T94" s="34"/>
      <c r="U94" s="34"/>
      <c r="V94" s="34"/>
      <c r="W94" s="34"/>
      <c r="Y94" s="34"/>
      <c r="AA94" s="42" t="s">
        <v>128</v>
      </c>
    </row>
    <row r="95" spans="1:27" x14ac:dyDescent="0.25">
      <c r="A95" s="13"/>
      <c r="B95" s="15"/>
      <c r="C95" s="15"/>
      <c r="D95" s="15"/>
      <c r="E95" s="15"/>
      <c r="F95" s="15"/>
      <c r="G95" s="16"/>
      <c r="H95" s="13"/>
      <c r="I95" s="19"/>
      <c r="J95" s="19"/>
      <c r="K95" s="15"/>
      <c r="L95" s="8"/>
      <c r="M95" s="8"/>
      <c r="N95" s="8"/>
      <c r="O95" s="8"/>
      <c r="P95" s="8"/>
      <c r="Q95" s="34"/>
      <c r="R95" s="34"/>
      <c r="S95" s="34"/>
      <c r="T95" s="34"/>
      <c r="U95" s="34"/>
      <c r="V95" s="34"/>
      <c r="W95" s="34"/>
      <c r="Y95" s="34"/>
      <c r="AA95" s="42" t="s">
        <v>129</v>
      </c>
    </row>
    <row r="96" spans="1:27" x14ac:dyDescent="0.25">
      <c r="A96" s="13"/>
      <c r="B96" s="15"/>
      <c r="C96" s="15"/>
      <c r="D96" s="15"/>
      <c r="E96" s="15"/>
      <c r="F96" s="15"/>
      <c r="G96" s="16"/>
      <c r="H96" s="13"/>
      <c r="I96" s="19"/>
      <c r="J96" s="19"/>
      <c r="K96" s="15"/>
      <c r="L96" s="8"/>
      <c r="M96" s="8"/>
      <c r="N96" s="8"/>
      <c r="O96" s="8"/>
      <c r="P96" s="8"/>
      <c r="Q96" s="34"/>
      <c r="R96" s="34"/>
      <c r="S96" s="34"/>
      <c r="T96" s="34"/>
      <c r="U96" s="34"/>
      <c r="V96" s="34"/>
      <c r="W96" s="34"/>
      <c r="Y96" s="34"/>
      <c r="AA96" s="42" t="s">
        <v>130</v>
      </c>
    </row>
    <row r="97" spans="1:27" x14ac:dyDescent="0.25">
      <c r="A97" s="13"/>
      <c r="B97" s="15"/>
      <c r="C97" s="15"/>
      <c r="D97" s="15"/>
      <c r="E97" s="15"/>
      <c r="F97" s="15"/>
      <c r="G97" s="16"/>
      <c r="H97" s="13"/>
      <c r="I97" s="19"/>
      <c r="J97" s="19"/>
      <c r="K97" s="15"/>
      <c r="L97" s="8"/>
      <c r="M97" s="8"/>
      <c r="N97" s="8"/>
      <c r="O97" s="8"/>
      <c r="P97" s="8"/>
      <c r="Q97" s="34"/>
      <c r="R97" s="34"/>
      <c r="S97" s="34"/>
      <c r="T97" s="34"/>
      <c r="U97" s="34"/>
      <c r="V97" s="34"/>
      <c r="W97" s="34"/>
      <c r="Y97" s="34"/>
      <c r="AA97" s="42" t="s">
        <v>131</v>
      </c>
    </row>
    <row r="98" spans="1:27" x14ac:dyDescent="0.25">
      <c r="A98" s="13"/>
      <c r="B98" s="15"/>
      <c r="C98" s="15"/>
      <c r="D98" s="15"/>
      <c r="E98" s="15"/>
      <c r="F98" s="15"/>
      <c r="G98" s="16"/>
      <c r="H98" s="13"/>
      <c r="I98" s="19"/>
      <c r="J98" s="19"/>
      <c r="K98" s="15"/>
      <c r="L98" s="8"/>
      <c r="M98" s="8"/>
      <c r="N98" s="8"/>
      <c r="O98" s="8"/>
      <c r="P98" s="8"/>
      <c r="Q98" s="34"/>
      <c r="R98" s="34"/>
      <c r="S98" s="34"/>
      <c r="T98" s="34"/>
      <c r="U98" s="34"/>
      <c r="V98" s="34"/>
      <c r="W98" s="34"/>
      <c r="Y98" s="34"/>
      <c r="AA98" s="42" t="s">
        <v>132</v>
      </c>
    </row>
    <row r="99" spans="1:27" x14ac:dyDescent="0.25">
      <c r="A99" s="13"/>
      <c r="B99" s="15"/>
      <c r="C99" s="15"/>
      <c r="D99" s="15"/>
      <c r="E99" s="15"/>
      <c r="F99" s="15"/>
      <c r="G99" s="16"/>
      <c r="H99" s="13"/>
      <c r="I99" s="19"/>
      <c r="J99" s="19"/>
      <c r="K99" s="15"/>
      <c r="L99" s="8"/>
      <c r="M99" s="8"/>
      <c r="N99" s="8"/>
      <c r="O99" s="8"/>
      <c r="P99" s="8"/>
      <c r="Q99" s="34"/>
      <c r="R99" s="34"/>
      <c r="S99" s="34"/>
      <c r="T99" s="34"/>
      <c r="U99" s="34"/>
      <c r="V99" s="34"/>
      <c r="W99" s="34"/>
      <c r="Y99" s="34"/>
      <c r="AA99" s="42" t="s">
        <v>133</v>
      </c>
    </row>
    <row r="100" spans="1:27" x14ac:dyDescent="0.25">
      <c r="A100" s="13"/>
      <c r="B100" s="15"/>
      <c r="C100" s="15"/>
      <c r="D100" s="15"/>
      <c r="E100" s="15"/>
      <c r="F100" s="15"/>
      <c r="G100" s="16"/>
      <c r="H100" s="13"/>
      <c r="I100" s="19"/>
      <c r="J100" s="19"/>
      <c r="K100" s="15"/>
      <c r="L100" s="8"/>
      <c r="M100" s="8"/>
      <c r="N100" s="8"/>
      <c r="O100" s="8"/>
      <c r="P100" s="8"/>
      <c r="Q100" s="34"/>
      <c r="R100" s="34"/>
      <c r="S100" s="34"/>
      <c r="T100" s="34"/>
      <c r="U100" s="34"/>
      <c r="V100" s="34"/>
      <c r="W100" s="34"/>
      <c r="Y100" s="34"/>
      <c r="AA100" s="42" t="s">
        <v>134</v>
      </c>
    </row>
    <row r="101" spans="1:27" x14ac:dyDescent="0.25">
      <c r="A101" s="13"/>
      <c r="B101" s="15"/>
      <c r="C101" s="15"/>
      <c r="D101" s="15"/>
      <c r="E101" s="15"/>
      <c r="F101" s="15"/>
      <c r="G101" s="16"/>
      <c r="H101" s="13"/>
      <c r="I101" s="19"/>
      <c r="J101" s="19"/>
      <c r="K101" s="15"/>
      <c r="L101" s="8"/>
      <c r="M101" s="8"/>
      <c r="N101" s="8"/>
      <c r="O101" s="8"/>
      <c r="P101" s="8"/>
      <c r="Q101" s="34"/>
      <c r="R101" s="34"/>
      <c r="S101" s="34"/>
      <c r="T101" s="34"/>
      <c r="U101" s="34"/>
      <c r="V101" s="34"/>
      <c r="W101" s="34"/>
      <c r="Y101" s="34"/>
      <c r="AA101" s="42" t="s">
        <v>135</v>
      </c>
    </row>
    <row r="102" spans="1:27" x14ac:dyDescent="0.25">
      <c r="A102" s="13"/>
      <c r="B102" s="15"/>
      <c r="C102" s="15"/>
      <c r="D102" s="15"/>
      <c r="E102" s="15"/>
      <c r="F102" s="15"/>
      <c r="G102" s="16"/>
      <c r="H102" s="13"/>
      <c r="I102" s="19"/>
      <c r="J102" s="19"/>
      <c r="K102" s="15"/>
      <c r="L102" s="8"/>
      <c r="M102" s="8"/>
      <c r="N102" s="8"/>
      <c r="O102" s="8"/>
      <c r="P102" s="8"/>
      <c r="Q102" s="34"/>
      <c r="R102" s="34"/>
      <c r="S102" s="34"/>
      <c r="T102" s="34"/>
      <c r="U102" s="34"/>
      <c r="V102" s="34"/>
      <c r="W102" s="34"/>
      <c r="Y102" s="34"/>
      <c r="AA102" s="42" t="s">
        <v>136</v>
      </c>
    </row>
    <row r="103" spans="1:27" x14ac:dyDescent="0.25">
      <c r="A103" s="13"/>
      <c r="B103" s="15"/>
      <c r="C103" s="15"/>
      <c r="D103" s="15"/>
      <c r="E103" s="15"/>
      <c r="F103" s="15"/>
      <c r="G103" s="16"/>
      <c r="H103" s="13"/>
      <c r="I103" s="19"/>
      <c r="J103" s="19"/>
      <c r="K103" s="15"/>
      <c r="L103" s="8"/>
      <c r="M103" s="8"/>
      <c r="N103" s="8"/>
      <c r="O103" s="8"/>
      <c r="P103" s="8"/>
      <c r="Q103" s="34"/>
      <c r="R103" s="34"/>
      <c r="S103" s="34"/>
      <c r="T103" s="34"/>
      <c r="U103" s="34"/>
      <c r="V103" s="34"/>
      <c r="W103" s="34"/>
      <c r="Y103" s="34"/>
      <c r="AA103" s="42" t="s">
        <v>137</v>
      </c>
    </row>
    <row r="104" spans="1:27" x14ac:dyDescent="0.25">
      <c r="A104" s="13"/>
      <c r="B104" s="15"/>
      <c r="C104" s="15"/>
      <c r="D104" s="15"/>
      <c r="E104" s="15"/>
      <c r="F104" s="15"/>
      <c r="G104" s="16"/>
      <c r="H104" s="13"/>
      <c r="I104" s="19"/>
      <c r="J104" s="19"/>
      <c r="K104" s="15"/>
      <c r="L104" s="8"/>
      <c r="M104" s="8"/>
      <c r="N104" s="8"/>
      <c r="O104" s="8"/>
      <c r="P104" s="8"/>
      <c r="Q104" s="34"/>
      <c r="R104" s="34"/>
      <c r="S104" s="34"/>
      <c r="T104" s="34"/>
      <c r="U104" s="34"/>
      <c r="V104" s="34"/>
      <c r="W104" s="34"/>
      <c r="Y104" s="34"/>
      <c r="AA104" s="42" t="s">
        <v>138</v>
      </c>
    </row>
    <row r="105" spans="1:27" x14ac:dyDescent="0.25">
      <c r="A105" s="13"/>
      <c r="B105" s="15"/>
      <c r="C105" s="15"/>
      <c r="D105" s="15"/>
      <c r="E105" s="15"/>
      <c r="F105" s="15"/>
      <c r="G105" s="16"/>
      <c r="H105" s="13"/>
      <c r="I105" s="19"/>
      <c r="J105" s="19"/>
      <c r="K105" s="15"/>
      <c r="L105" s="8"/>
      <c r="M105" s="8"/>
      <c r="N105" s="8"/>
      <c r="O105" s="8"/>
      <c r="P105" s="8"/>
      <c r="Q105" s="34"/>
      <c r="R105" s="34"/>
      <c r="S105" s="34"/>
      <c r="T105" s="34"/>
      <c r="U105" s="34"/>
      <c r="V105" s="34"/>
      <c r="W105" s="34"/>
      <c r="Y105" s="34"/>
      <c r="AA105" s="42" t="s">
        <v>139</v>
      </c>
    </row>
    <row r="106" spans="1:27" x14ac:dyDescent="0.25">
      <c r="A106" s="13"/>
      <c r="B106" s="15"/>
      <c r="C106" s="15"/>
      <c r="D106" s="15"/>
      <c r="E106" s="15"/>
      <c r="F106" s="15"/>
      <c r="G106" s="16"/>
      <c r="H106" s="13"/>
      <c r="I106" s="19"/>
      <c r="J106" s="19"/>
      <c r="K106" s="15"/>
      <c r="L106" s="8"/>
      <c r="M106" s="8"/>
      <c r="N106" s="8"/>
      <c r="O106" s="8"/>
      <c r="P106" s="8"/>
      <c r="Q106" s="34"/>
      <c r="R106" s="34"/>
      <c r="S106" s="34"/>
      <c r="T106" s="34"/>
      <c r="U106" s="34"/>
      <c r="V106" s="34"/>
      <c r="W106" s="34"/>
      <c r="Y106" s="34"/>
      <c r="AA106" s="42" t="s">
        <v>140</v>
      </c>
    </row>
    <row r="107" spans="1:27" x14ac:dyDescent="0.25">
      <c r="A107" s="13"/>
      <c r="B107" s="15"/>
      <c r="C107" s="15"/>
      <c r="D107" s="15"/>
      <c r="E107" s="15"/>
      <c r="F107" s="15"/>
      <c r="G107" s="16"/>
      <c r="H107" s="13"/>
      <c r="I107" s="19"/>
      <c r="J107" s="19"/>
      <c r="K107" s="15"/>
      <c r="L107" s="8"/>
      <c r="M107" s="8"/>
      <c r="N107" s="8"/>
      <c r="O107" s="8"/>
      <c r="P107" s="8"/>
      <c r="Q107" s="34"/>
      <c r="R107" s="34"/>
      <c r="S107" s="34"/>
      <c r="T107" s="34"/>
      <c r="U107" s="34"/>
      <c r="V107" s="34"/>
      <c r="W107" s="34"/>
      <c r="Y107" s="34"/>
      <c r="AA107" s="42" t="s">
        <v>141</v>
      </c>
    </row>
    <row r="108" spans="1:27" x14ac:dyDescent="0.25">
      <c r="A108" s="13"/>
      <c r="B108" s="15"/>
      <c r="C108" s="15"/>
      <c r="D108" s="15"/>
      <c r="E108" s="15"/>
      <c r="F108" s="15"/>
      <c r="G108" s="16"/>
      <c r="H108" s="13"/>
      <c r="I108" s="19"/>
      <c r="J108" s="19"/>
      <c r="K108" s="15"/>
      <c r="L108" s="8"/>
      <c r="M108" s="8"/>
      <c r="N108" s="8"/>
      <c r="O108" s="8"/>
      <c r="P108" s="8"/>
      <c r="Q108" s="34"/>
      <c r="R108" s="34"/>
      <c r="S108" s="34"/>
      <c r="T108" s="34"/>
      <c r="U108" s="34"/>
      <c r="V108" s="34"/>
      <c r="W108" s="34"/>
      <c r="Y108" s="34"/>
      <c r="AA108" s="42" t="s">
        <v>142</v>
      </c>
    </row>
    <row r="109" spans="1:27" x14ac:dyDescent="0.25">
      <c r="A109" s="13"/>
      <c r="B109" s="15"/>
      <c r="C109" s="15"/>
      <c r="D109" s="15"/>
      <c r="E109" s="15"/>
      <c r="F109" s="15"/>
      <c r="G109" s="16"/>
      <c r="H109" s="13"/>
      <c r="I109" s="19"/>
      <c r="J109" s="19"/>
      <c r="K109" s="15"/>
      <c r="L109" s="8"/>
      <c r="M109" s="8"/>
      <c r="N109" s="8"/>
      <c r="O109" s="8"/>
      <c r="P109" s="8"/>
      <c r="Q109" s="34"/>
      <c r="R109" s="34"/>
      <c r="S109" s="34"/>
      <c r="T109" s="34"/>
      <c r="U109" s="34"/>
      <c r="V109" s="34"/>
      <c r="W109" s="34"/>
      <c r="Y109" s="34"/>
      <c r="AA109" s="42" t="s">
        <v>143</v>
      </c>
    </row>
    <row r="110" spans="1:27" x14ac:dyDescent="0.25">
      <c r="A110" s="13"/>
      <c r="B110" s="15"/>
      <c r="C110" s="15"/>
      <c r="D110" s="15"/>
      <c r="E110" s="15"/>
      <c r="F110" s="15"/>
      <c r="G110" s="16"/>
      <c r="H110" s="13"/>
      <c r="I110" s="19"/>
      <c r="J110" s="19"/>
      <c r="K110" s="15"/>
      <c r="L110" s="8"/>
      <c r="M110" s="8"/>
      <c r="N110" s="8"/>
      <c r="O110" s="8"/>
      <c r="P110" s="8"/>
      <c r="Q110" s="34"/>
      <c r="R110" s="34"/>
      <c r="S110" s="34"/>
      <c r="T110" s="34"/>
      <c r="U110" s="34"/>
      <c r="V110" s="34"/>
      <c r="W110" s="34"/>
      <c r="Y110" s="34"/>
      <c r="AA110" s="42" t="s">
        <v>144</v>
      </c>
    </row>
    <row r="111" spans="1:27" x14ac:dyDescent="0.25">
      <c r="A111" s="13"/>
      <c r="B111" s="15"/>
      <c r="C111" s="15"/>
      <c r="D111" s="15"/>
      <c r="E111" s="15"/>
      <c r="F111" s="15"/>
      <c r="G111" s="16"/>
      <c r="H111" s="13"/>
      <c r="I111" s="19"/>
      <c r="J111" s="19"/>
      <c r="K111" s="15"/>
      <c r="L111" s="8"/>
      <c r="M111" s="8"/>
      <c r="N111" s="8"/>
      <c r="O111" s="8"/>
      <c r="P111" s="8"/>
      <c r="Q111" s="34"/>
      <c r="R111" s="34"/>
      <c r="S111" s="34"/>
      <c r="T111" s="34"/>
      <c r="U111" s="34"/>
      <c r="V111" s="34"/>
      <c r="W111" s="34"/>
      <c r="Y111" s="34"/>
      <c r="AA111" s="42" t="s">
        <v>145</v>
      </c>
    </row>
    <row r="112" spans="1:27" x14ac:dyDescent="0.25">
      <c r="A112" s="13"/>
      <c r="B112" s="15"/>
      <c r="C112" s="15"/>
      <c r="D112" s="15"/>
      <c r="E112" s="15"/>
      <c r="F112" s="15"/>
      <c r="G112" s="16"/>
      <c r="H112" s="13"/>
      <c r="I112" s="19"/>
      <c r="J112" s="19"/>
      <c r="K112" s="15"/>
      <c r="L112" s="8"/>
      <c r="M112" s="8"/>
      <c r="N112" s="8"/>
      <c r="O112" s="8"/>
      <c r="P112" s="8"/>
      <c r="Q112" s="34"/>
      <c r="R112" s="34"/>
      <c r="S112" s="34"/>
      <c r="T112" s="34"/>
      <c r="U112" s="34"/>
      <c r="V112" s="34"/>
      <c r="W112" s="34"/>
      <c r="Y112" s="34"/>
      <c r="AA112" s="42" t="s">
        <v>146</v>
      </c>
    </row>
    <row r="113" spans="1:27" x14ac:dyDescent="0.25">
      <c r="A113" s="13"/>
      <c r="B113" s="15"/>
      <c r="C113" s="15"/>
      <c r="D113" s="15"/>
      <c r="E113" s="15"/>
      <c r="F113" s="15"/>
      <c r="G113" s="16"/>
      <c r="H113" s="13"/>
      <c r="I113" s="19"/>
      <c r="J113" s="19"/>
      <c r="K113" s="15"/>
      <c r="L113" s="8"/>
      <c r="M113" s="8"/>
      <c r="N113" s="8"/>
      <c r="O113" s="8"/>
      <c r="P113" s="8"/>
      <c r="Q113" s="34"/>
      <c r="R113" s="34"/>
      <c r="S113" s="34"/>
      <c r="T113" s="34"/>
      <c r="U113" s="34"/>
      <c r="V113" s="34"/>
      <c r="W113" s="34"/>
      <c r="Y113" s="34"/>
      <c r="AA113" s="42" t="s">
        <v>147</v>
      </c>
    </row>
    <row r="114" spans="1:27" x14ac:dyDescent="0.25">
      <c r="A114" s="13"/>
      <c r="B114" s="15"/>
      <c r="C114" s="15"/>
      <c r="D114" s="15"/>
      <c r="E114" s="15"/>
      <c r="F114" s="15"/>
      <c r="G114" s="16"/>
      <c r="H114" s="13"/>
      <c r="I114" s="19"/>
      <c r="J114" s="19"/>
      <c r="K114" s="15"/>
      <c r="L114" s="8"/>
      <c r="M114" s="8"/>
      <c r="N114" s="8"/>
      <c r="O114" s="8"/>
      <c r="P114" s="34"/>
      <c r="Q114" s="34"/>
      <c r="R114" s="34"/>
      <c r="S114" s="34"/>
      <c r="T114" s="34"/>
      <c r="U114" s="34"/>
      <c r="V114" s="34"/>
      <c r="X114" s="34"/>
    </row>
    <row r="115" spans="1:27" x14ac:dyDescent="0.25">
      <c r="A115" s="13"/>
      <c r="B115" s="15"/>
      <c r="C115" s="15"/>
      <c r="D115" s="15"/>
      <c r="E115" s="15"/>
      <c r="F115" s="15"/>
      <c r="G115" s="16"/>
      <c r="H115" s="13"/>
      <c r="I115" s="19"/>
      <c r="J115" s="19"/>
      <c r="K115" s="15"/>
      <c r="L115" s="8"/>
      <c r="M115" s="8"/>
      <c r="N115" s="8"/>
      <c r="O115" s="8"/>
      <c r="P115" s="34"/>
      <c r="Q115" s="34"/>
      <c r="R115" s="34"/>
      <c r="S115" s="34"/>
      <c r="T115" s="34"/>
      <c r="U115" s="34"/>
      <c r="V115" s="34"/>
      <c r="X115" s="34"/>
    </row>
    <row r="116" spans="1:27" x14ac:dyDescent="0.25">
      <c r="A116" s="13"/>
      <c r="B116" s="15"/>
      <c r="C116" s="15"/>
      <c r="D116" s="15"/>
      <c r="E116" s="15"/>
      <c r="F116" s="15"/>
      <c r="G116" s="16"/>
      <c r="H116" s="13"/>
      <c r="I116" s="19"/>
      <c r="J116" s="19"/>
      <c r="K116" s="15"/>
      <c r="L116" s="8"/>
      <c r="M116" s="8"/>
      <c r="N116" s="8"/>
      <c r="O116" s="8"/>
      <c r="P116" s="34"/>
      <c r="Q116" s="34"/>
      <c r="R116" s="34"/>
      <c r="S116" s="34"/>
      <c r="T116" s="34"/>
      <c r="U116" s="34"/>
      <c r="V116" s="34"/>
      <c r="W116" s="34"/>
      <c r="X116" s="34"/>
    </row>
    <row r="117" spans="1:27" x14ac:dyDescent="0.25">
      <c r="A117" s="13"/>
      <c r="B117" s="15"/>
      <c r="C117" s="15"/>
      <c r="D117" s="15"/>
      <c r="E117" s="15"/>
      <c r="F117" s="15"/>
      <c r="G117" s="16"/>
      <c r="H117" s="13"/>
      <c r="I117" s="19"/>
      <c r="J117" s="19"/>
      <c r="K117" s="15"/>
      <c r="L117" s="8"/>
      <c r="M117" s="8"/>
      <c r="N117" s="8"/>
      <c r="O117" s="8"/>
    </row>
    <row r="118" spans="1:27" x14ac:dyDescent="0.25">
      <c r="A118" s="13"/>
      <c r="B118" s="15"/>
      <c r="C118" s="15"/>
      <c r="D118" s="15"/>
      <c r="E118" s="15"/>
      <c r="F118" s="15"/>
      <c r="G118" s="16"/>
      <c r="H118" s="13"/>
      <c r="I118" s="19"/>
      <c r="J118" s="19"/>
      <c r="K118" s="15"/>
      <c r="L118" s="8"/>
      <c r="M118" s="8"/>
      <c r="N118" s="8"/>
      <c r="O118" s="8"/>
    </row>
    <row r="119" spans="1:27" x14ac:dyDescent="0.25">
      <c r="A119" s="13"/>
      <c r="B119" s="15"/>
      <c r="C119" s="15"/>
      <c r="D119" s="15"/>
      <c r="E119" s="15"/>
      <c r="F119" s="15"/>
      <c r="G119" s="16"/>
      <c r="H119" s="13"/>
      <c r="I119" s="19"/>
      <c r="J119" s="19"/>
      <c r="K119" s="15"/>
      <c r="L119" s="8"/>
      <c r="M119" s="8"/>
      <c r="N119" s="8"/>
      <c r="O119" s="8"/>
    </row>
    <row r="120" spans="1:27" x14ac:dyDescent="0.25">
      <c r="A120" s="13"/>
      <c r="B120" s="15"/>
      <c r="C120" s="15"/>
      <c r="D120" s="15"/>
      <c r="E120" s="15"/>
      <c r="F120" s="15"/>
      <c r="G120" s="16"/>
      <c r="H120" s="13"/>
      <c r="I120" s="19"/>
      <c r="J120" s="19"/>
      <c r="K120" s="15"/>
      <c r="L120" s="8"/>
      <c r="M120" s="8"/>
      <c r="N120" s="8"/>
      <c r="O120" s="8"/>
    </row>
    <row r="121" spans="1:27" x14ac:dyDescent="0.25">
      <c r="A121" s="13"/>
      <c r="B121" s="15"/>
      <c r="C121" s="15"/>
      <c r="D121" s="15"/>
      <c r="E121" s="15"/>
      <c r="F121" s="15"/>
      <c r="G121" s="16"/>
      <c r="H121" s="13"/>
      <c r="I121" s="19"/>
      <c r="J121" s="19"/>
      <c r="K121" s="15"/>
      <c r="L121" s="8"/>
      <c r="M121" s="8"/>
      <c r="N121" s="8"/>
      <c r="O121" s="8"/>
    </row>
    <row r="122" spans="1:27" x14ac:dyDescent="0.25">
      <c r="A122" s="13"/>
      <c r="B122" s="15"/>
      <c r="C122" s="15"/>
      <c r="D122" s="15"/>
      <c r="E122" s="15"/>
      <c r="F122" s="15"/>
      <c r="G122" s="16"/>
      <c r="H122" s="13"/>
      <c r="I122" s="19"/>
      <c r="J122" s="19"/>
      <c r="K122" s="15"/>
      <c r="L122" s="8"/>
      <c r="M122" s="8"/>
      <c r="N122" s="8"/>
      <c r="O122" s="8"/>
    </row>
    <row r="123" spans="1:27" x14ac:dyDescent="0.25">
      <c r="A123" s="13"/>
      <c r="B123" s="15"/>
      <c r="C123" s="15"/>
      <c r="D123" s="15"/>
      <c r="E123" s="15"/>
      <c r="F123" s="15"/>
      <c r="G123" s="16"/>
      <c r="H123" s="13"/>
      <c r="I123" s="19"/>
      <c r="J123" s="19"/>
      <c r="K123" s="15"/>
      <c r="L123" s="8"/>
      <c r="M123" s="8"/>
      <c r="N123" s="8"/>
      <c r="O123" s="8"/>
    </row>
    <row r="124" spans="1:27" x14ac:dyDescent="0.25">
      <c r="A124" s="13"/>
      <c r="B124" s="15"/>
      <c r="C124" s="15"/>
      <c r="D124" s="15"/>
      <c r="E124" s="15"/>
      <c r="F124" s="15"/>
      <c r="G124" s="16"/>
      <c r="H124" s="13"/>
      <c r="I124" s="19"/>
      <c r="J124" s="19"/>
      <c r="K124" s="15"/>
      <c r="L124" s="8"/>
      <c r="M124" s="8"/>
      <c r="N124" s="8"/>
      <c r="O124" s="8"/>
    </row>
    <row r="125" spans="1:27" x14ac:dyDescent="0.25">
      <c r="A125" s="13"/>
      <c r="B125" s="15"/>
      <c r="C125" s="15"/>
      <c r="D125" s="15"/>
      <c r="E125" s="15"/>
      <c r="F125" s="15"/>
      <c r="G125" s="16"/>
      <c r="H125" s="13"/>
      <c r="I125" s="19"/>
      <c r="J125" s="19"/>
      <c r="K125" s="15"/>
      <c r="L125" s="8"/>
      <c r="M125" s="8"/>
      <c r="N125" s="8"/>
      <c r="O125" s="8"/>
    </row>
    <row r="126" spans="1:27" x14ac:dyDescent="0.25">
      <c r="A126" s="13"/>
      <c r="B126" s="15"/>
      <c r="C126" s="15"/>
      <c r="D126" s="15"/>
      <c r="E126" s="15"/>
      <c r="F126" s="15"/>
      <c r="G126" s="16"/>
      <c r="H126" s="13"/>
      <c r="I126" s="19"/>
      <c r="J126" s="19"/>
      <c r="K126" s="15"/>
      <c r="L126" s="8"/>
      <c r="M126" s="8"/>
      <c r="N126" s="8"/>
      <c r="O126" s="8"/>
    </row>
    <row r="127" spans="1:27" x14ac:dyDescent="0.25">
      <c r="A127" s="13"/>
      <c r="B127" s="15"/>
      <c r="C127" s="15"/>
      <c r="D127" s="15"/>
      <c r="E127" s="15"/>
      <c r="F127" s="15"/>
      <c r="G127" s="16"/>
      <c r="H127" s="13"/>
      <c r="I127" s="19"/>
      <c r="J127" s="19"/>
      <c r="K127" s="15"/>
      <c r="L127" s="8"/>
      <c r="M127" s="8"/>
      <c r="N127" s="8"/>
      <c r="O127" s="8"/>
    </row>
    <row r="128" spans="1:27" x14ac:dyDescent="0.25">
      <c r="A128" s="13"/>
      <c r="B128" s="15"/>
      <c r="C128" s="15"/>
      <c r="D128" s="15"/>
      <c r="E128" s="15"/>
      <c r="F128" s="15"/>
      <c r="G128" s="16"/>
      <c r="H128" s="13"/>
      <c r="I128" s="19"/>
      <c r="J128" s="19"/>
      <c r="K128" s="15"/>
      <c r="L128" s="8"/>
      <c r="M128" s="8"/>
      <c r="N128" s="8"/>
      <c r="O128" s="8"/>
    </row>
    <row r="129" spans="1:15" x14ac:dyDescent="0.25">
      <c r="A129" s="13"/>
      <c r="B129" s="15"/>
      <c r="C129" s="15"/>
      <c r="D129" s="15"/>
      <c r="E129" s="15"/>
      <c r="F129" s="15"/>
      <c r="G129" s="16"/>
      <c r="H129" s="13"/>
      <c r="I129" s="19"/>
      <c r="J129" s="19"/>
      <c r="K129" s="15"/>
      <c r="L129" s="8"/>
      <c r="M129" s="8"/>
      <c r="N129" s="8"/>
      <c r="O129" s="8"/>
    </row>
    <row r="130" spans="1:15" x14ac:dyDescent="0.25">
      <c r="A130" s="13"/>
      <c r="B130" s="15"/>
      <c r="C130" s="15"/>
      <c r="D130" s="15"/>
      <c r="E130" s="15"/>
      <c r="F130" s="15"/>
      <c r="G130" s="16"/>
      <c r="H130" s="13"/>
      <c r="I130" s="19"/>
      <c r="J130" s="19"/>
      <c r="K130" s="15"/>
      <c r="L130" s="8"/>
      <c r="M130" s="8"/>
      <c r="N130" s="8"/>
      <c r="O130" s="8"/>
    </row>
    <row r="131" spans="1:15" x14ac:dyDescent="0.25">
      <c r="A131" s="13"/>
      <c r="B131" s="15"/>
      <c r="C131" s="15"/>
      <c r="D131" s="15"/>
      <c r="E131" s="15"/>
      <c r="F131" s="15"/>
      <c r="G131" s="16"/>
      <c r="H131" s="13"/>
      <c r="I131" s="19"/>
      <c r="J131" s="19"/>
      <c r="K131" s="15"/>
      <c r="L131" s="8"/>
      <c r="M131" s="8"/>
      <c r="N131" s="8"/>
      <c r="O131" s="8"/>
    </row>
    <row r="132" spans="1:15" x14ac:dyDescent="0.25">
      <c r="A132" s="13"/>
      <c r="B132" s="15"/>
      <c r="C132" s="15"/>
      <c r="D132" s="15"/>
      <c r="E132" s="15"/>
      <c r="F132" s="15"/>
      <c r="G132" s="16"/>
      <c r="H132" s="13"/>
      <c r="I132" s="19"/>
      <c r="J132" s="19"/>
      <c r="K132" s="15"/>
      <c r="L132" s="8"/>
      <c r="M132" s="8"/>
      <c r="N132" s="8"/>
      <c r="O132" s="8"/>
    </row>
  </sheetData>
  <sheetProtection algorithmName="SHA-512" hashValue="veGn4SqXVr/gqrh89p+CQHkxG3rMS9fyGU7wK46SEkZS9oLBpTO+qieuh5rM0pn31QydBou4oyprKFh8mDioGQ==" saltValue="/AsyqJLaTN02hSSrxmcSRg==" spinCount="100000" sheet="1" objects="1" scenarios="1" selectLockedCells="1"/>
  <mergeCells count="21">
    <mergeCell ref="A1:L1"/>
    <mergeCell ref="K2:K3"/>
    <mergeCell ref="H2:H3"/>
    <mergeCell ref="A32:A33"/>
    <mergeCell ref="K32:K33"/>
    <mergeCell ref="A2:A3"/>
    <mergeCell ref="H32:H33"/>
    <mergeCell ref="A29:L29"/>
    <mergeCell ref="B2:B3"/>
    <mergeCell ref="C2:C3"/>
    <mergeCell ref="L2:L3"/>
    <mergeCell ref="B32:B33"/>
    <mergeCell ref="G32:G33"/>
    <mergeCell ref="I32:I33"/>
    <mergeCell ref="E2:G2"/>
    <mergeCell ref="C32:C33"/>
    <mergeCell ref="J32:J33"/>
    <mergeCell ref="D2:D3"/>
    <mergeCell ref="I2:I3"/>
    <mergeCell ref="F31:F34"/>
    <mergeCell ref="J2:J3"/>
  </mergeCells>
  <phoneticPr fontId="8" type="noConversion"/>
  <dataValidations count="11">
    <dataValidation type="custom" allowBlank="1" showInputMessage="1" showErrorMessage="1" errorTitle="Errore!" error="Non è stato indicato un indirizzo e-mail corretto o sono presenti degli spazi iniziali!" sqref="I4:I28">
      <formula1>AND(SEARCH("@",I4,1)&gt;1,SEARCH("@",I4,1)&lt;(LEN(I4)-4),MID(I4,1,1)&lt;&gt;" ")</formula1>
    </dataValidation>
    <dataValidation allowBlank="1" showInputMessage="1" showErrorMessage="1" errorTitle="Errore!" error="Il numero di telefono immesso deve essere lungo almeno 6 cifre e non più di 15! Tra il prefisso e e il numero deve esserci uno spazio!" sqref="J4:K28"/>
    <dataValidation type="whole" allowBlank="1" showInputMessage="1" showErrorMessage="1" errorTitle="Errore " error="L'importo immesso deve essere un numero intero compreso tra 10 e 99.999.999!" sqref="H4:H28">
      <formula1>10</formula1>
      <formula2>99999999</formula2>
    </dataValidation>
    <dataValidation type="custom" allowBlank="1" showInputMessage="1" showErrorMessage="1" errorTitle="Errore!" error="L'indirizzo deve essere lungo almeno 10 caratteri e non più di 80 e non deve contenere spazi iniziali!" sqref="E4:E28">
      <formula1>AND(LEN(E4)&gt;9,LEN(E4)&lt;81,MID(E4,1,1)&lt;&gt;" ")</formula1>
    </dataValidation>
    <dataValidation type="custom" allowBlank="1" showInputMessage="1" showErrorMessage="1" errorTitle="Errore!" error="La finalità indicata deve essere lunga almeno 10 caratteri e non più di 135: inoltre non deve contenere spazi iniziali!" sqref="L4:L28">
      <formula1>AND(LEN(L4)&gt;9,LEN(L4)&lt;136,MID(L4,1,1)&lt;&gt;" ")</formula1>
    </dataValidation>
    <dataValidation type="custom" allowBlank="1" showInputMessage="1" showErrorMessage="1" errorTitle="Errore!" error="Il dato inserito non ha la forma di un CAP!" sqref="G4:G28">
      <formula1>AND(ISERR(VALUE(G4))=FALSE, LEN(G4)=5)</formula1>
    </dataValidation>
    <dataValidation type="custom" allowBlank="1" showInputMessage="1" showErrorMessage="1" errorTitle="Errore!" error="Il testo inserito non corrisponde al codice fiscale di una persona fisica!_x000a__x000a_Il cf di una persona fisica è lungo 16 caratteri e rispetta una precisa seguenza di numeri e lettere." sqref="B4:B28">
      <formula1>OR(B4="",Z4=TRUE)</formula1>
    </dataValidation>
    <dataValidation type="custom" allowBlank="1" showInputMessage="1" showErrorMessage="1" errorTitle="Errore!" error="La denominazione deve essere lunga almeno 7 caratteri e non più di 80; inoltre non deve contenere spazi iniziali!" sqref="D4:D28">
      <formula1>AND(LEN(D4)&gt;6,LEN(D4)&lt;81,MID(D4,1,1)&lt;&gt;" ")</formula1>
    </dataValidation>
    <dataValidation type="custom" allowBlank="1" showInputMessage="1" showErrorMessage="1" errorTitle="Errore!" error="Il testo inserito non corrisponde al codice fiscale di una persona fisica!_x000a__x000a_Il cf di una persona fisica è lungo 16 caratteri e rispetta una precisa seguenza di numeri e lettere." sqref="C4:C10">
      <formula1>AND(ISERR(VALUE(C4))=FALSE, LEN(C4)=11)</formula1>
    </dataValidation>
    <dataValidation type="custom" allowBlank="1" showInputMessage="1" showErrorMessage="1" errorTitle="Errore!" error="I caratteri inseriti non formano un codice fiscale d'impresa valido!_x000a__x000a_Il cf di impresa è composto da 11 cifre. " sqref="C11:C28">
      <formula1>AND(ISERR(VALUE(C11))=FALSE, LEN(C11)=11)</formula1>
    </dataValidation>
    <dataValidation type="list" allowBlank="1" showInputMessage="1" showErrorMessage="1" errorTitle="Errore!" error="Va inserita la sigla di una provincia italiana, scelta dal menù a tendina!" sqref="F4:F28">
      <formula1>$AA$4:$AA$113</formula1>
    </dataValidation>
  </dataValidations>
  <printOptions horizontalCentered="1" verticalCentered="1"/>
  <pageMargins left="0.31496062992125984" right="0.31496062992125984" top="0.35433070866141736" bottom="0.55118110236220474" header="0.31496062992125984" footer="0.31496062992125984"/>
  <pageSetup paperSize="9" scale="69" firstPageNumber="2" orientation="landscape" blackAndWhite="1" useFirstPageNumber="1" horizontalDpi="4294967293" verticalDpi="4294967293" r:id="rId1"/>
  <headerFooter>
    <oddFooter>&amp;L&amp;F&amp;CParte 2 - &amp;A&amp;RPag.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14</vt:i4>
      </vt:variant>
    </vt:vector>
  </HeadingPairs>
  <TitlesOfParts>
    <vt:vector size="24" baseType="lpstr">
      <vt:lpstr>IstruzioniCompilazione</vt:lpstr>
      <vt:lpstr>Quadro sezioni</vt:lpstr>
      <vt:lpstr>Beneficiario</vt:lpstr>
      <vt:lpstr>Erogatori (imprese) pag 1</vt:lpstr>
      <vt:lpstr>Erogatori (imprese) pag 2</vt:lpstr>
      <vt:lpstr>Erogatori (imprese) pag 3</vt:lpstr>
      <vt:lpstr>Erogatori (imprese) pag 4</vt:lpstr>
      <vt:lpstr>Erogatori (pers.fisiche) pag 1</vt:lpstr>
      <vt:lpstr>Erogatori (pers.fisiche) pag 2</vt:lpstr>
      <vt:lpstr>Contenuto</vt:lpstr>
      <vt:lpstr>Beneficiario!Area_stampa</vt:lpstr>
      <vt:lpstr>'Erogatori (imprese) pag 1'!Area_stampa</vt:lpstr>
      <vt:lpstr>'Erogatori (imprese) pag 2'!Area_stampa</vt:lpstr>
      <vt:lpstr>'Erogatori (imprese) pag 3'!Area_stampa</vt:lpstr>
      <vt:lpstr>'Erogatori (imprese) pag 4'!Area_stampa</vt:lpstr>
      <vt:lpstr>'Erogatori (pers.fisiche) pag 1'!Area_stampa</vt:lpstr>
      <vt:lpstr>'Erogatori (pers.fisiche) pag 2'!Area_stampa</vt:lpstr>
      <vt:lpstr>IstruzioniCompilazione!Area_stampa</vt:lpstr>
      <vt:lpstr>'Erogatori (imprese) pag 1'!Titoli_stampa</vt:lpstr>
      <vt:lpstr>'Erogatori (imprese) pag 2'!Titoli_stampa</vt:lpstr>
      <vt:lpstr>'Erogatori (imprese) pag 3'!Titoli_stampa</vt:lpstr>
      <vt:lpstr>'Erogatori (imprese) pag 4'!Titoli_stampa</vt:lpstr>
      <vt:lpstr>'Erogatori (pers.fisiche) pag 1'!Titoli_stampa</vt:lpstr>
      <vt:lpstr>'Erogatori (pers.fisiche) pag 2'!Titoli_stampa</vt:lpstr>
    </vt:vector>
  </TitlesOfParts>
  <Company>Eustema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ms.piccolo</dc:creator>
  <cp:lastModifiedBy>tamburini</cp:lastModifiedBy>
  <cp:lastPrinted>2020-01-21T09:19:34Z</cp:lastPrinted>
  <dcterms:created xsi:type="dcterms:W3CDTF">2010-12-21T22:04:37Z</dcterms:created>
  <dcterms:modified xsi:type="dcterms:W3CDTF">2021-12-30T14:47:04Z</dcterms:modified>
</cp:coreProperties>
</file>